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ruser\userdocs$\h088659\Documents\Website\"/>
    </mc:Choice>
  </mc:AlternateContent>
  <bookViews>
    <workbookView xWindow="480" yWindow="75" windowWidth="11355" windowHeight="7935" tabRatio="712"/>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first'!$A$1:$E$14</definedName>
    <definedName name="Z_4D727E3C_2C78_4173_9F6E_D686E8DC0B17_.wvu.PrintArea" localSheetId="0" hidden="1">'Read this first'!$A$1:$E$14</definedName>
    <definedName name="Z_BC8C3EF2_E90D_46AA_8DF9_13F2D58CF104_.wvu.PrintArea" localSheetId="0" hidden="1">'Read this first'!$A$1:$E$14</definedName>
  </definedNames>
  <calcPr calcId="162913"/>
  <customWorkbookViews>
    <customWorkbookView name="Windows User - Personal View" guid="{BC8C3EF2-E90D-46AA-8DF9-13F2D58CF104}" mergeInterval="0" personalView="1" maximized="1" xWindow="1" yWindow="1" windowWidth="1596" windowHeight="980" tabRatio="712" activeSheetId="4"/>
    <customWorkbookView name="slyons - Personal View" guid="{4D727E3C-2C78-4173-9F6E-D686E8DC0B17}" mergeInterval="0" personalView="1" maximized="1" xWindow="1" yWindow="1" windowWidth="1848" windowHeight="772" tabRatio="712" activeSheetId="4"/>
  </customWorkbookViews>
</workbook>
</file>

<file path=xl/calcChain.xml><?xml version="1.0" encoding="utf-8"?>
<calcChain xmlns="http://schemas.openxmlformats.org/spreadsheetml/2006/main">
  <c r="G25" i="10" l="1"/>
  <c r="H46" i="12" l="1"/>
  <c r="G46" i="12"/>
  <c r="E46" i="12"/>
  <c r="D46" i="12"/>
  <c r="C46" i="12"/>
  <c r="G42" i="10" l="1"/>
  <c r="G40" i="10"/>
  <c r="G38" i="10"/>
  <c r="G36" i="10"/>
  <c r="G34" i="10"/>
  <c r="G32" i="10"/>
  <c r="G30" i="10"/>
  <c r="G28" i="10"/>
  <c r="G23" i="10"/>
  <c r="G21" i="10"/>
  <c r="G19" i="10"/>
  <c r="G17" i="10"/>
  <c r="G15" i="10"/>
  <c r="G13" i="10"/>
  <c r="G11" i="10"/>
</calcChain>
</file>

<file path=xl/sharedStrings.xml><?xml version="1.0" encoding="utf-8"?>
<sst xmlns="http://schemas.openxmlformats.org/spreadsheetml/2006/main" count="434" uniqueCount="231">
  <si>
    <t>Distribution Network (Unplanned)</t>
  </si>
  <si>
    <t>Normalised Distribution Network</t>
  </si>
  <si>
    <t>SAIFI</t>
  </si>
  <si>
    <t>CAIDI</t>
  </si>
  <si>
    <t>Reference</t>
  </si>
  <si>
    <t>Description</t>
  </si>
  <si>
    <t xml:space="preserve">Number </t>
  </si>
  <si>
    <t>Value ($)</t>
  </si>
  <si>
    <t>Basis of Reporting</t>
  </si>
  <si>
    <t>SCONRRR</t>
  </si>
  <si>
    <t xml:space="preserve">Percentage </t>
  </si>
  <si>
    <t>CBD</t>
  </si>
  <si>
    <t>Urban</t>
  </si>
  <si>
    <t>Company name:</t>
  </si>
  <si>
    <t>Discrete Area</t>
  </si>
  <si>
    <t>Short Rural</t>
  </si>
  <si>
    <t>SAIDI</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</si>
  <si>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</si>
  <si>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</si>
  <si>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</si>
  <si>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</si>
  <si>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</si>
  <si>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</si>
  <si>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</si>
  <si>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</si>
  <si>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</si>
  <si>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</si>
  <si>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</si>
  <si>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</si>
  <si>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</si>
  <si>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</si>
  <si>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</si>
  <si>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Compensation Payments</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</si>
  <si>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</si>
  <si>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</si>
  <si>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</si>
  <si>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</si>
  <si>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</si>
  <si>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</si>
  <si>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</si>
  <si>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</si>
  <si>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</si>
  <si>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</si>
  <si>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</si>
  <si>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</si>
  <si>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</si>
  <si>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</si>
  <si>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</si>
  <si>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</si>
  <si>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</si>
  <si>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</si>
  <si>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</si>
  <si>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</si>
  <si>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</si>
  <si>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</si>
  <si>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</si>
  <si>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</si>
  <si>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</si>
  <si>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</si>
  <si>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</si>
  <si>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</si>
  <si>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</si>
  <si>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</si>
  <si>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</si>
  <si>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</si>
  <si>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</si>
  <si>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</si>
  <si>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</si>
  <si>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</si>
  <si>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</si>
  <si>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</si>
  <si>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</si>
  <si>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</si>
  <si>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</si>
  <si>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</si>
  <si>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</si>
  <si>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</si>
  <si>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</si>
  <si>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</si>
  <si>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</si>
  <si>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</si>
  <si>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</si>
  <si>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</si>
  <si>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</si>
  <si>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</si>
  <si>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</si>
  <si>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</si>
  <si>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</si>
  <si>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</si>
  <si>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</si>
  <si>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</si>
  <si>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</si>
  <si>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</si>
  <si>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</si>
  <si>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</si>
  <si>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</si>
  <si>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</si>
  <si>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</si>
  <si>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</si>
  <si>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</si>
  <si>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</si>
  <si>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</si>
  <si>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</si>
  <si>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</si>
  <si>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</si>
  <si>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</si>
  <si>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</si>
  <si>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</si>
  <si>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</si>
  <si>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</si>
  <si>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Licensees should refer to the Electricity Distribution Licence Performance Reporting Handbook for information on the definitions of electricity distribution indicators, listed in these datasheets.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</si>
  <si>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</si>
  <si>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</si>
  <si>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</si>
  <si>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</si>
  <si>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</si>
  <si>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</si>
  <si>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</si>
  <si>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</si>
  <si>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</si>
  <si>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</si>
  <si>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</si>
  <si>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</si>
  <si>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</si>
  <si>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</si>
  <si>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</si>
  <si>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</si>
  <si>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</si>
  <si>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9</t>
  </si>
  <si>
    <t>NQR 10</t>
  </si>
  <si>
    <t>NQR 11</t>
  </si>
  <si>
    <t>NQR 12</t>
  </si>
  <si>
    <t>NQR 13</t>
  </si>
  <si>
    <t>NQR 14</t>
  </si>
  <si>
    <t>NQR 15</t>
  </si>
  <si>
    <t>NQR 16</t>
  </si>
  <si>
    <t>NQR 17</t>
  </si>
  <si>
    <t>NQR 18</t>
  </si>
  <si>
    <t>NQR 19</t>
  </si>
  <si>
    <t>NQR 20</t>
  </si>
  <si>
    <t>NQR 21</t>
  </si>
  <si>
    <t>NQR 22</t>
  </si>
  <si>
    <t>NQR 23</t>
  </si>
  <si>
    <t>NQR 24</t>
  </si>
  <si>
    <t>NQR 25</t>
  </si>
  <si>
    <t>NQR 26</t>
  </si>
  <si>
    <t>NQR 27</t>
  </si>
  <si>
    <t>NQR 28</t>
  </si>
  <si>
    <t>NQR 29</t>
  </si>
  <si>
    <t>NQR 30</t>
  </si>
  <si>
    <t>NQR 31</t>
  </si>
  <si>
    <t>NQR 32</t>
  </si>
  <si>
    <t>NQR 33</t>
  </si>
  <si>
    <t>NQR 34</t>
  </si>
  <si>
    <t>NQR 35</t>
  </si>
  <si>
    <t>NQR 36</t>
  </si>
  <si>
    <t>NQR 37</t>
  </si>
  <si>
    <t>NQR 38</t>
  </si>
  <si>
    <t>NQR 39</t>
  </si>
  <si>
    <t>NQR 40</t>
  </si>
  <si>
    <t>NQR 41</t>
  </si>
  <si>
    <t>NQR 42</t>
  </si>
  <si>
    <t>NQR 43</t>
  </si>
  <si>
    <t>NQR 44</t>
  </si>
  <si>
    <t>NQR 45</t>
  </si>
  <si>
    <t>NQR 46</t>
  </si>
  <si>
    <t>NQR 47</t>
  </si>
  <si>
    <t>NQR 48</t>
  </si>
  <si>
    <t>NQR 49</t>
  </si>
  <si>
    <t>NQR 50</t>
  </si>
  <si>
    <t>Indicator No</t>
  </si>
  <si>
    <t>Overall SAIDI by Total Network, CBD, Urban, Short Rural and Long Rural</t>
  </si>
  <si>
    <t>Distribution Network (Planned) SAIDI by Total Network, CBD, Urban, Short Rural and Long Rural</t>
  </si>
  <si>
    <t>NQR 7</t>
  </si>
  <si>
    <t>NQR 8</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</si>
  <si>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</si>
  <si>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</si>
  <si>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</si>
  <si>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</si>
  <si>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</si>
  <si>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</si>
  <si>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</si>
  <si>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</si>
  <si>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</si>
  <si>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</si>
  <si>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</si>
  <si>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 xml:space="preserve">NQ&amp;R - Complaints - Table 3 </t>
  </si>
  <si>
    <t>NQ&amp;R - Network Reliability - Table 1</t>
  </si>
  <si>
    <t>SCONRRR - Network Reliability - Table 2</t>
  </si>
  <si>
    <t>Reporting Period: 2016/17</t>
  </si>
  <si>
    <t>REFER TABLE 3 (below)</t>
  </si>
  <si>
    <t>REFER TABLE 1 (below)</t>
  </si>
  <si>
    <t>REFER TABLE 2 (below)</t>
  </si>
  <si>
    <t>REFER TABLE 4A (below)</t>
  </si>
  <si>
    <t>REFER TABLE 4B (below)</t>
  </si>
  <si>
    <t>REFER TABLE 4C (below)</t>
  </si>
  <si>
    <t>REFER TABLE 5A (below)</t>
  </si>
  <si>
    <t>REFER TABLE 5B (below)</t>
  </si>
  <si>
    <t>Network &amp; Asset Information - Table 4C</t>
  </si>
  <si>
    <t>Network &amp; Asset Information - Table 4B</t>
  </si>
  <si>
    <t>Network &amp; Asset Information - Table 4A</t>
  </si>
  <si>
    <t>SCONRRR Business Descriptors - Table 5A</t>
  </si>
  <si>
    <t>SCONRRR Business Descriptors - Table 5B</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</si>
  <si>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</si>
  <si>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</si>
  <si>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</si>
  <si>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</si>
  <si>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</si>
  <si>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</si>
  <si>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t>N/A</t>
  </si>
  <si>
    <t>Distributor: Horizon Power</t>
  </si>
  <si>
    <t>Horizon Power</t>
  </si>
  <si>
    <t>Electricity Compliance Manual Datasheet - Distribution Indicators 2016/17</t>
  </si>
  <si>
    <t>Distribution 56,920 + Transmission 968</t>
  </si>
  <si>
    <t>There was a recalculation of Urban Feeder Criteria after Pilbara Underground Project. A number of feeders changed classification from Urban to Short Rural and a number of new feeders were classified as Urban.</t>
  </si>
  <si>
    <t>801 MVA</t>
  </si>
  <si>
    <t>As at 30 June 2017. There was a recalculation of Urban Feeders</t>
  </si>
  <si>
    <t>As at 30 June 2017</t>
  </si>
  <si>
    <t>As at 30 June 2017. This year excluded UMS. This year excludes UMS.</t>
  </si>
  <si>
    <t>There were 3 major outages greater than 12 hours as listed below.
• Fitzroy Crossing (Fire)
• Yungngora (Flooding)
• Karratha (Blown Ring Main Unit)</t>
  </si>
  <si>
    <t>111 (41)</t>
  </si>
  <si>
    <t xml:space="preserve">Horizon Power had an initiative to identify Neutral Integrity issues on the network.  Initially, the criteria was very strict. Consequently a high number of Power Quality Investigations were raised internally as opposed to Customer raised Power Quality Complaints.  This resulted in a spike in the number of Power Quality Investigations during February and March.  The process was refined in April resulting in the normalisation of the quantity of Power Quality Investigations.  The number in brackets is the number of Customer raised Power Quality Complaints. </t>
  </si>
  <si>
    <t>Corrected Formula. Previously dividing by $F$10</t>
  </si>
  <si>
    <t>Cause = Equipment Failure</t>
  </si>
  <si>
    <t>Cause = (PQI, Unknown)</t>
  </si>
  <si>
    <t>Cause = (Bird, Insect, Lightning)</t>
  </si>
  <si>
    <t>Cause = (Human Error, Planned Outage, PQI, Wind)</t>
  </si>
  <si>
    <t>Category = Low Volts</t>
  </si>
  <si>
    <t>Category = TV Interference</t>
  </si>
  <si>
    <t>Category = (High Volts, Voltage Fluctuation, Reliability)</t>
  </si>
  <si>
    <t>Total number of Power Quality Incidents entered here so the percentage formulas will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</si>
</sst>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quot;$&quot;#,##0"/>
  </numFmts>
  <fonts count="10" x14ac:knownFonts="1">
    <font>
      <sz val="10"/>
      <name val="Arial"/>
    </font>
    <font>
      <b/>
      <sz val="10"/>
      <name val="Arial"/>
      <family val="2"/>
    </font>
    <font>
      <sz val="9"/>
      <name val="Arial"/>
      <family val="2"/>
    </font>
    <font>
      <sz val="9"/>
      <name val="Arial"/>
      <family val="2"/>
    </font>
    <font>
      <b/>
      <sz val="12"/>
      <color indexed="12"/>
      <name val="Arial"/>
      <family val="2"/>
    </font>
    <font>
      <sz val="10"/>
      <name val="Arial"/>
      <family val="2"/>
    </font>
    <font>
      <b/>
      <sz val="16"/>
      <name val="Arial"/>
      <family val="2"/>
    </font>
    <font>
      <b/>
      <sz val="18"/>
      <color indexed="12"/>
      <name val="Arial"/>
      <family val="2"/>
    </font>
    <font>
      <b/>
      <sz val="24"/>
      <color rgb="FFFFFFFF"/>
      <name val="Arial"/>
      <family val="2"/>
    </font>
    <font>
      <sz val="22"/>
      <name val="Arial"/>
      <family val="2"/>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000000"/>
        <bgColor indexed="64"/>
      </patternFill>
    </fill>
    <fill>
      <patternFill patternType="solid">
        <fgColor rgb="FFCCFFCC"/>
        <bgColor indexed="64"/>
      </patternFill>
    </fill>
    <fill>
      <patternFill patternType="solid">
        <fgColor rgb="FF99CCFF"/>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229">
    <xf numFmtId="0" fontId="0" fillId="0" borderId="0" xfId="0"/>
    <xf numFmtId="0" fontId="4" fillId="0" borderId="0" xfId="0" applyFont="1" applyProtection="1">
      <protection locked="0"/>
    </xf>
    <xf numFmtId="0" fontId="1" fillId="0" borderId="0" xfId="0" applyFont="1" applyProtection="1"/>
    <xf numFmtId="0" fontId="0" fillId="0" borderId="0" xfId="0" applyProtection="1"/>
    <xf numFmtId="0" fontId="0" fillId="0" borderId="0" xfId="0" applyAlignment="1" applyProtection="1">
      <alignment wrapText="1"/>
    </xf>
    <xf numFmtId="0" fontId="2" fillId="0" borderId="9" xfId="0" applyFont="1" applyBorder="1" applyAlignment="1" applyProtection="1">
      <alignment vertical="center" wrapText="1"/>
    </xf>
    <xf numFmtId="0" fontId="2" fillId="4" borderId="9" xfId="0" applyFont="1" applyFill="1" applyBorder="1" applyAlignment="1" applyProtection="1">
      <alignment vertical="center" wrapText="1"/>
    </xf>
    <xf numFmtId="0" fontId="2" fillId="0" borderId="10" xfId="0" applyFont="1" applyBorder="1" applyAlignment="1" applyProtection="1">
      <alignment vertical="center" wrapText="1"/>
    </xf>
    <xf numFmtId="0" fontId="2" fillId="4" borderId="10" xfId="0" applyFont="1" applyFill="1" applyBorder="1" applyAlignment="1" applyProtection="1">
      <alignment vertical="center" wrapText="1"/>
    </xf>
    <xf numFmtId="0" fontId="2" fillId="0" borderId="5" xfId="0" applyFont="1" applyBorder="1" applyAlignment="1" applyProtection="1">
      <alignment vertical="center" wrapText="1"/>
    </xf>
    <xf numFmtId="10" fontId="2" fillId="4" borderId="9" xfId="0" applyNumberFormat="1" applyFont="1" applyFill="1" applyBorder="1" applyAlignment="1" applyProtection="1">
      <alignment vertical="center" wrapText="1"/>
    </xf>
    <xf numFmtId="1" fontId="2" fillId="4" borderId="9" xfId="0" applyNumberFormat="1" applyFont="1" applyFill="1" applyBorder="1" applyAlignment="1" applyProtection="1">
      <alignment vertical="center" wrapText="1"/>
    </xf>
    <xf numFmtId="1" fontId="2" fillId="4" borderId="10" xfId="0" applyNumberFormat="1" applyFont="1" applyFill="1" applyBorder="1" applyAlignment="1" applyProtection="1">
      <alignment vertical="center" wrapText="1"/>
    </xf>
    <xf numFmtId="1" fontId="5" fillId="0" borderId="9" xfId="0" applyNumberFormat="1"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xf>
    <xf numFmtId="1" fontId="5" fillId="0" borderId="9" xfId="0" applyNumberFormat="1" applyFont="1" applyBorder="1" applyAlignment="1" applyProtection="1">
      <alignment vertical="center" wrapText="1"/>
      <protection locked="0"/>
    </xf>
    <xf numFmtId="0" fontId="5" fillId="0" borderId="10" xfId="0" applyFont="1" applyFill="1" applyBorder="1" applyAlignment="1" applyProtection="1">
      <alignment horizontal="left" vertical="center" wrapText="1"/>
    </xf>
    <xf numFmtId="1" fontId="5" fillId="0" borderId="10" xfId="0" applyNumberFormat="1" applyFont="1" applyBorder="1" applyAlignment="1" applyProtection="1">
      <alignment vertical="center" wrapText="1"/>
      <protection locked="0"/>
    </xf>
    <xf numFmtId="1" fontId="5" fillId="6" borderId="9" xfId="0" applyNumberFormat="1"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1" fontId="5" fillId="0" borderId="10" xfId="0" applyNumberFormat="1" applyFont="1" applyBorder="1" applyAlignment="1" applyProtection="1">
      <alignment vertical="center"/>
      <protection locked="0"/>
    </xf>
    <xf numFmtId="164" fontId="5" fillId="0" borderId="9" xfId="0" applyNumberFormat="1" applyFont="1" applyBorder="1" applyAlignment="1" applyProtection="1">
      <alignment horizontal="center" vertical="center" wrapText="1"/>
      <protection locked="0"/>
    </xf>
    <xf numFmtId="164" fontId="5" fillId="0" borderId="10" xfId="0" applyNumberFormat="1" applyFont="1" applyBorder="1" applyAlignment="1" applyProtection="1">
      <alignment horizontal="center" vertical="center" wrapText="1"/>
      <protection locked="0"/>
    </xf>
    <xf numFmtId="164" fontId="5" fillId="0" borderId="9" xfId="0" applyNumberFormat="1" applyFont="1" applyBorder="1" applyAlignment="1" applyProtection="1">
      <alignment vertical="center"/>
      <protection locked="0"/>
    </xf>
    <xf numFmtId="164" fontId="5" fillId="0" borderId="10" xfId="0" applyNumberFormat="1" applyFont="1" applyBorder="1" applyAlignment="1" applyProtection="1">
      <alignment vertical="center"/>
      <protection locked="0"/>
    </xf>
    <xf numFmtId="0" fontId="1" fillId="0" borderId="0" xfId="0" applyFont="1" applyAlignment="1" applyProtection="1">
      <alignment horizontal="left" wrapText="1"/>
    </xf>
    <xf numFmtId="0" fontId="6" fillId="0" borderId="0" xfId="0" applyFont="1" applyProtection="1"/>
    <xf numFmtId="0" fontId="7" fillId="0" borderId="0" xfId="0" applyFont="1" applyProtection="1">
      <protection locked="0"/>
    </xf>
    <xf numFmtId="0" fontId="6" fillId="0" borderId="0" xfId="0" applyFont="1" applyAlignment="1" applyProtection="1">
      <alignment horizontal="left"/>
    </xf>
    <xf numFmtId="0" fontId="8" fillId="7" borderId="4" xfId="0" applyFont="1" applyFill="1" applyBorder="1" applyAlignment="1" applyProtection="1">
      <alignment horizontal="center" vertical="center"/>
    </xf>
    <xf numFmtId="0" fontId="9" fillId="0" borderId="11" xfId="0" applyFont="1" applyBorder="1" applyAlignment="1" applyProtection="1">
      <alignment horizontal="center" vertical="center" wrapText="1"/>
    </xf>
    <xf numFmtId="165" fontId="2" fillId="0" borderId="9" xfId="0" applyNumberFormat="1" applyFont="1" applyBorder="1" applyAlignment="1" applyProtection="1">
      <alignment vertical="center" wrapText="1"/>
      <protection locked="0"/>
    </xf>
    <xf numFmtId="2" fontId="2" fillId="0" borderId="9" xfId="0" applyNumberFormat="1" applyFont="1" applyBorder="1" applyAlignment="1" applyProtection="1">
      <alignment vertical="center" wrapText="1"/>
      <protection locked="0"/>
    </xf>
    <xf numFmtId="166" fontId="2" fillId="5" borderId="9" xfId="0" applyNumberFormat="1" applyFont="1" applyFill="1" applyBorder="1" applyAlignment="1" applyProtection="1">
      <alignment vertical="center" wrapText="1"/>
    </xf>
    <xf numFmtId="167" fontId="2" fillId="0" borderId="9" xfId="0" applyNumberFormat="1" applyFont="1" applyFill="1" applyBorder="1" applyAlignment="1" applyProtection="1">
      <alignment vertical="center" wrapText="1"/>
      <protection locked="0"/>
    </xf>
    <xf numFmtId="166" fontId="2" fillId="4" borderId="9" xfId="0" applyNumberFormat="1" applyFont="1" applyFill="1" applyBorder="1" applyAlignment="1" applyProtection="1">
      <alignment vertical="center" wrapText="1"/>
    </xf>
    <xf numFmtId="166" fontId="2" fillId="5" borderId="10" xfId="0" applyNumberFormat="1" applyFont="1" applyFill="1" applyBorder="1" applyAlignment="1" applyProtection="1">
      <alignment vertical="center" wrapText="1"/>
    </xf>
    <xf numFmtId="164" fontId="5" fillId="0" borderId="9" xfId="0" applyNumberFormat="1" applyFont="1" applyFill="1" applyBorder="1" applyAlignment="1" applyProtection="1">
      <alignment horizontal="center" vertical="center" wrapText="1"/>
      <protection locked="0"/>
    </xf>
    <xf numFmtId="164" fontId="5" fillId="0" borderId="10" xfId="0" applyNumberFormat="1" applyFont="1" applyFill="1" applyBorder="1" applyAlignment="1" applyProtection="1">
      <alignment horizontal="center" vertical="center" wrapText="1"/>
      <protection locked="0"/>
    </xf>
    <xf numFmtId="164" fontId="5" fillId="6" borderId="9" xfId="0" applyNumberFormat="1" applyFont="1" applyFill="1" applyBorder="1" applyAlignment="1" applyProtection="1">
      <alignment vertical="center" wrapText="1"/>
      <protection locked="0"/>
    </xf>
    <xf numFmtId="2" fontId="5" fillId="6" borderId="10" xfId="0" applyNumberFormat="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2" fillId="0" borderId="0" xfId="0" applyFont="1" applyBorder="1" applyAlignment="1" applyProtection="1">
      <alignment horizontal="center" vertical="center" wrapText="1"/>
    </xf>
    <xf numFmtId="2" fontId="5" fillId="6" borderId="9" xfId="0" applyNumberFormat="1" applyFont="1" applyFill="1" applyBorder="1" applyAlignment="1" applyProtection="1">
      <alignment vertical="center" wrapText="1"/>
      <protection locked="0"/>
    </xf>
    <xf numFmtId="167" fontId="2" fillId="0" borderId="10" xfId="0" applyNumberFormat="1" applyFont="1" applyFill="1" applyBorder="1" applyAlignment="1" applyProtection="1">
      <alignment vertical="center" wrapText="1"/>
      <protection locked="0"/>
    </xf>
    <xf numFmtId="0" fontId="2" fillId="0" borderId="7" xfId="0" applyFont="1" applyFill="1" applyBorder="1" applyAlignment="1" applyProtection="1">
      <alignment vertical="center" wrapText="1"/>
    </xf>
    <xf numFmtId="0" fontId="5" fillId="0" borderId="5"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1" fillId="9" borderId="9" xfId="0" applyFont="1" applyFill="1" applyBorder="1" applyAlignment="1" applyProtection="1">
      <alignment horizontal="center" vertical="center" wrapText="1"/>
    </xf>
    <xf numFmtId="0" fontId="1" fillId="2" borderId="9" xfId="0" applyFont="1" applyFill="1" applyBorder="1" applyAlignment="1" applyProtection="1">
      <alignment horizontal="center" vertical="top" wrapText="1"/>
    </xf>
    <xf numFmtId="0" fontId="2" fillId="0" borderId="7" xfId="0" applyFont="1" applyBorder="1" applyAlignment="1" applyProtection="1">
      <alignment vertical="center" wrapText="1"/>
    </xf>
    <xf numFmtId="0" fontId="2" fillId="0" borderId="10" xfId="0" applyFont="1" applyFill="1" applyBorder="1" applyAlignment="1" applyProtection="1">
      <alignment vertical="center" wrapText="1"/>
    </xf>
    <xf numFmtId="0" fontId="0" fillId="0" borderId="0" xfId="0" applyBorder="1" applyAlignment="1"/>
    <xf numFmtId="0" fontId="2" fillId="0" borderId="5" xfId="0" applyFont="1" applyFill="1" applyBorder="1" applyAlignment="1" applyProtection="1">
      <alignment vertical="center" wrapText="1"/>
    </xf>
    <xf numFmtId="0" fontId="2" fillId="0" borderId="9" xfId="0" applyFont="1" applyFill="1" applyBorder="1" applyAlignment="1" applyProtection="1">
      <alignment vertical="center" wrapText="1"/>
    </xf>
    <xf numFmtId="0" fontId="1" fillId="0" borderId="0" xfId="0" applyFont="1" applyAlignment="1" applyProtection="1">
      <alignment horizontal="left" wrapText="1"/>
    </xf>
    <xf numFmtId="0" fontId="1" fillId="0" borderId="0" xfId="0" applyFont="1" applyAlignment="1">
      <alignment horizontal="left" vertical="center" indent="1"/>
    </xf>
    <xf numFmtId="0" fontId="1" fillId="2" borderId="9" xfId="0" applyFont="1" applyFill="1" applyBorder="1" applyAlignment="1" applyProtection="1">
      <alignment horizontal="center" vertical="center" wrapText="1"/>
    </xf>
    <xf numFmtId="1" fontId="2" fillId="0" borderId="9" xfId="0" applyNumberFormat="1" applyFont="1" applyFill="1" applyBorder="1" applyAlignment="1" applyProtection="1">
      <alignment vertical="center" wrapText="1"/>
      <protection locked="0"/>
    </xf>
    <xf numFmtId="1" fontId="2" fillId="0" borderId="10" xfId="0" applyNumberFormat="1" applyFont="1" applyBorder="1" applyAlignment="1" applyProtection="1">
      <alignment vertical="center" wrapText="1"/>
      <protection locked="0"/>
    </xf>
    <xf numFmtId="0" fontId="1" fillId="9" borderId="2"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xf>
    <xf numFmtId="1" fontId="5" fillId="0" borderId="9" xfId="0" applyNumberFormat="1" applyFont="1" applyBorder="1" applyAlignment="1" applyProtection="1">
      <alignment horizontal="center" vertical="center" wrapText="1"/>
      <protection locked="0"/>
    </xf>
    <xf numFmtId="1" fontId="5" fillId="0" borderId="10" xfId="0" applyNumberFormat="1" applyFont="1" applyBorder="1" applyAlignment="1" applyProtection="1">
      <alignment horizontal="center" vertical="center" wrapText="1"/>
      <protection locked="0"/>
    </xf>
    <xf numFmtId="0" fontId="1" fillId="9" borderId="2" xfId="0" applyFont="1" applyFill="1" applyBorder="1" applyAlignment="1" applyProtection="1">
      <alignment horizontal="center" vertical="center"/>
    </xf>
    <xf numFmtId="0" fontId="1" fillId="9" borderId="9" xfId="0" applyFont="1" applyFill="1" applyBorder="1" applyAlignment="1" applyProtection="1">
      <alignment horizontal="center" vertical="center"/>
    </xf>
    <xf numFmtId="0" fontId="5" fillId="0" borderId="0" xfId="0" applyFont="1"/>
    <xf numFmtId="1" fontId="2" fillId="0" borderId="9" xfId="0" applyNumberFormat="1" applyFont="1" applyFill="1" applyBorder="1" applyAlignment="1" applyProtection="1">
      <alignment vertical="center" wrapText="1"/>
    </xf>
    <xf numFmtId="1" fontId="5" fillId="0" borderId="9" xfId="0" applyNumberFormat="1" applyFont="1" applyBorder="1" applyAlignment="1" applyProtection="1">
      <alignment horizontal="right" vertical="center" wrapText="1"/>
      <protection locked="0"/>
    </xf>
    <xf numFmtId="164" fontId="5" fillId="0" borderId="9" xfId="0" applyNumberFormat="1" applyFont="1" applyBorder="1" applyAlignment="1" applyProtection="1">
      <alignment horizontal="right" vertical="center" wrapText="1"/>
      <protection locked="0"/>
    </xf>
    <xf numFmtId="2" fontId="5" fillId="0" borderId="9" xfId="0" applyNumberFormat="1" applyFont="1" applyBorder="1" applyAlignment="1" applyProtection="1">
      <alignment horizontal="right" vertical="center" wrapText="1"/>
      <protection locked="0"/>
    </xf>
    <xf numFmtId="164" fontId="5" fillId="0" borderId="10" xfId="0" applyNumberFormat="1" applyFont="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1" fontId="5" fillId="0" borderId="10" xfId="0" applyNumberFormat="1" applyFont="1" applyBorder="1" applyAlignment="1" applyProtection="1">
      <alignment horizontal="center" vertical="center" wrapText="1"/>
      <protection locked="0"/>
    </xf>
    <xf numFmtId="1" fontId="5" fillId="0" borderId="10" xfId="0" applyNumberFormat="1" applyFont="1" applyBorder="1" applyAlignment="1" applyProtection="1">
      <alignment horizontal="center" vertical="center"/>
      <protection locked="0"/>
    </xf>
    <xf numFmtId="164" fontId="5" fillId="0" borderId="9" xfId="0" applyNumberFormat="1"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1" fontId="5" fillId="0" borderId="9" xfId="0" applyNumberFormat="1" applyFont="1" applyFill="1" applyBorder="1" applyAlignment="1" applyProtection="1">
      <alignment horizontal="center" vertical="center"/>
      <protection locked="0"/>
    </xf>
    <xf numFmtId="1" fontId="5" fillId="0" borderId="9" xfId="0" applyNumberFormat="1" applyFont="1" applyBorder="1" applyAlignment="1" applyProtection="1">
      <alignment horizontal="center" vertical="center"/>
      <protection locked="0"/>
    </xf>
    <xf numFmtId="2" fontId="5" fillId="0" borderId="9" xfId="0" applyNumberFormat="1" applyFont="1" applyBorder="1" applyAlignment="1" applyProtection="1">
      <alignment horizontal="center" vertical="center" wrapText="1"/>
      <protection locked="0"/>
    </xf>
    <xf numFmtId="0" fontId="5" fillId="0" borderId="18"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18" xfId="0" applyFont="1" applyBorder="1" applyAlignment="1" applyProtection="1">
      <alignment vertical="center" wrapText="1"/>
    </xf>
    <xf numFmtId="0" fontId="5" fillId="0" borderId="19" xfId="0" applyFont="1" applyBorder="1" applyAlignment="1" applyProtection="1">
      <alignment vertical="center" wrapText="1"/>
    </xf>
    <xf numFmtId="0" fontId="5" fillId="0" borderId="5" xfId="0" applyFont="1" applyBorder="1" applyAlignment="1" applyProtection="1">
      <alignment horizontal="left" vertical="center" wrapText="1"/>
    </xf>
    <xf numFmtId="0" fontId="0" fillId="0" borderId="9"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5" fillId="0" borderId="9" xfId="0" applyFont="1" applyBorder="1" applyAlignment="1" applyProtection="1">
      <alignment vertical="center" wrapText="1"/>
    </xf>
    <xf numFmtId="0" fontId="0" fillId="0" borderId="9" xfId="0" applyBorder="1" applyAlignment="1">
      <alignment vertical="center" wrapText="1"/>
    </xf>
    <xf numFmtId="1" fontId="2" fillId="0" borderId="9" xfId="0" applyNumberFormat="1" applyFont="1" applyBorder="1" applyAlignment="1" applyProtection="1">
      <alignment vertical="center" wrapText="1"/>
      <protection locked="0"/>
    </xf>
    <xf numFmtId="0" fontId="0" fillId="0" borderId="9" xfId="0" applyBorder="1" applyAlignment="1"/>
    <xf numFmtId="0" fontId="0" fillId="0" borderId="6" xfId="0" applyBorder="1" applyAlignment="1"/>
    <xf numFmtId="0" fontId="5" fillId="0" borderId="10" xfId="0" applyFont="1" applyBorder="1" applyAlignment="1" applyProtection="1">
      <alignment vertical="center" wrapText="1"/>
    </xf>
    <xf numFmtId="0" fontId="0" fillId="0" borderId="10" xfId="0" applyBorder="1" applyAlignment="1">
      <alignment vertical="center" wrapText="1"/>
    </xf>
    <xf numFmtId="1" fontId="2" fillId="0" borderId="10" xfId="0" applyNumberFormat="1" applyFont="1" applyBorder="1" applyAlignment="1" applyProtection="1">
      <alignment vertical="center" wrapText="1"/>
      <protection locked="0"/>
    </xf>
    <xf numFmtId="0" fontId="0" fillId="0" borderId="10" xfId="0" applyBorder="1" applyAlignment="1"/>
    <xf numFmtId="0" fontId="0" fillId="0" borderId="8" xfId="0" applyBorder="1" applyAlignment="1"/>
    <xf numFmtId="0" fontId="1" fillId="8" borderId="15" xfId="0" applyFont="1" applyFill="1" applyBorder="1" applyAlignment="1"/>
    <xf numFmtId="0" fontId="5" fillId="8" borderId="14" xfId="0" applyFont="1" applyFill="1" applyBorder="1" applyAlignment="1"/>
    <xf numFmtId="0" fontId="5" fillId="8" borderId="13" xfId="0" applyFont="1" applyFill="1" applyBorder="1" applyAlignment="1"/>
    <xf numFmtId="0" fontId="1" fillId="9" borderId="2" xfId="0" applyFont="1" applyFill="1" applyBorder="1" applyAlignment="1" applyProtection="1">
      <alignment horizontal="center" vertical="center" wrapText="1"/>
    </xf>
    <xf numFmtId="0" fontId="0" fillId="9" borderId="3" xfId="0" applyFill="1" applyBorder="1" applyAlignment="1"/>
    <xf numFmtId="0" fontId="1" fillId="9" borderId="16" xfId="0" applyFont="1" applyFill="1" applyBorder="1" applyAlignment="1" applyProtection="1">
      <alignment horizontal="center" vertical="center"/>
    </xf>
    <xf numFmtId="0" fontId="1" fillId="9" borderId="17" xfId="0" applyFont="1" applyFill="1" applyBorder="1" applyAlignment="1" applyProtection="1">
      <alignment horizontal="center" vertical="center"/>
    </xf>
    <xf numFmtId="1" fontId="2" fillId="0" borderId="34" xfId="0" applyNumberFormat="1" applyFont="1" applyBorder="1" applyAlignment="1" applyProtection="1">
      <alignment horizontal="left" vertical="center" wrapText="1"/>
      <protection locked="0"/>
    </xf>
    <xf numFmtId="1" fontId="2" fillId="0" borderId="35" xfId="0" applyNumberFormat="1" applyFont="1" applyBorder="1" applyAlignment="1" applyProtection="1">
      <alignment horizontal="left" vertical="center" wrapText="1"/>
      <protection locked="0"/>
    </xf>
    <xf numFmtId="1" fontId="2" fillId="0" borderId="36" xfId="0" applyNumberFormat="1" applyFont="1" applyBorder="1" applyAlignment="1" applyProtection="1">
      <alignment horizontal="left" vertical="center" wrapText="1"/>
      <protection locked="0"/>
    </xf>
    <xf numFmtId="1" fontId="2" fillId="0" borderId="37" xfId="0" applyNumberFormat="1" applyFont="1" applyBorder="1" applyAlignment="1" applyProtection="1">
      <alignment horizontal="left" vertical="center" wrapText="1"/>
      <protection locked="0"/>
    </xf>
    <xf numFmtId="1" fontId="2" fillId="0" borderId="38" xfId="0" applyNumberFormat="1" applyFont="1" applyBorder="1" applyAlignment="1" applyProtection="1">
      <alignment horizontal="left" vertical="center" wrapText="1"/>
      <protection locked="0"/>
    </xf>
    <xf numFmtId="1" fontId="2" fillId="0" borderId="39" xfId="0" applyNumberFormat="1"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25"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1" fillId="8" borderId="15" xfId="0" applyFont="1" applyFill="1" applyBorder="1" applyAlignment="1" applyProtection="1">
      <alignment horizontal="left" vertical="center" wrapText="1"/>
    </xf>
    <xf numFmtId="0" fontId="5" fillId="8" borderId="14" xfId="0" applyFont="1" applyFill="1" applyBorder="1" applyAlignment="1" applyProtection="1">
      <alignment horizontal="left" vertical="center" wrapText="1"/>
    </xf>
    <xf numFmtId="0" fontId="0" fillId="8" borderId="14" xfId="0" applyFill="1" applyBorder="1" applyAlignment="1"/>
    <xf numFmtId="0" fontId="0" fillId="0" borderId="13" xfId="0" applyBorder="1" applyAlignment="1"/>
    <xf numFmtId="0" fontId="1" fillId="9" borderId="1" xfId="0" applyFont="1" applyFill="1" applyBorder="1" applyAlignment="1" applyProtection="1">
      <alignment horizontal="center" vertical="center" wrapText="1"/>
    </xf>
    <xf numFmtId="0" fontId="0" fillId="9" borderId="2" xfId="0" applyFill="1" applyBorder="1" applyAlignment="1"/>
    <xf numFmtId="0" fontId="0" fillId="0" borderId="2" xfId="0" applyBorder="1" applyAlignment="1">
      <alignment vertical="center" wrapText="1"/>
    </xf>
    <xf numFmtId="0" fontId="0" fillId="0" borderId="2" xfId="0" applyBorder="1" applyAlignment="1"/>
    <xf numFmtId="0" fontId="0" fillId="0" borderId="3" xfId="0" applyBorder="1" applyAlignment="1"/>
    <xf numFmtId="0" fontId="0" fillId="0" borderId="9" xfId="0" applyBorder="1" applyAlignment="1">
      <alignment horizontal="left" wrapText="1"/>
    </xf>
    <xf numFmtId="0" fontId="0" fillId="0" borderId="5" xfId="0" applyBorder="1" applyAlignment="1">
      <alignment horizontal="left" wrapText="1"/>
    </xf>
    <xf numFmtId="0" fontId="5" fillId="0" borderId="9" xfId="0" applyFont="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9" xfId="0" applyFont="1" applyBorder="1" applyAlignment="1" applyProtection="1">
      <alignment horizontal="center" vertical="center" wrapText="1"/>
    </xf>
    <xf numFmtId="0" fontId="2" fillId="0" borderId="25" xfId="0" applyFont="1" applyFill="1" applyBorder="1" applyAlignment="1" applyProtection="1">
      <alignment vertical="center" wrapText="1"/>
    </xf>
    <xf numFmtId="0" fontId="0" fillId="0" borderId="29" xfId="0" applyBorder="1" applyAlignment="1">
      <alignment vertical="center" wrapText="1"/>
    </xf>
    <xf numFmtId="0" fontId="0" fillId="0" borderId="26" xfId="0" applyBorder="1" applyAlignment="1">
      <alignment vertical="center" wrapText="1"/>
    </xf>
    <xf numFmtId="0" fontId="2" fillId="0" borderId="10" xfId="0" applyFont="1" applyBorder="1" applyAlignment="1" applyProtection="1">
      <alignment horizontal="center" vertical="center" wrapText="1"/>
    </xf>
    <xf numFmtId="0" fontId="2" fillId="0" borderId="18" xfId="0" applyFont="1" applyFill="1" applyBorder="1" applyAlignment="1" applyProtection="1">
      <alignment vertical="center" wrapText="1"/>
    </xf>
    <xf numFmtId="0" fontId="5" fillId="0" borderId="12" xfId="0" applyFont="1" applyBorder="1" applyAlignment="1">
      <alignment vertical="center" wrapText="1"/>
    </xf>
    <xf numFmtId="0" fontId="5" fillId="0" borderId="19" xfId="0" applyFont="1" applyBorder="1" applyAlignment="1">
      <alignment vertical="center" wrapText="1"/>
    </xf>
    <xf numFmtId="0" fontId="2" fillId="0" borderId="9" xfId="0" applyFont="1" applyFill="1" applyBorder="1" applyAlignment="1" applyProtection="1">
      <alignment vertical="center" wrapText="1"/>
      <protection locked="0"/>
    </xf>
    <xf numFmtId="1" fontId="2" fillId="0" borderId="9" xfId="0" applyNumberFormat="1" applyFont="1" applyFill="1" applyBorder="1" applyAlignment="1" applyProtection="1">
      <alignment horizontal="center" vertical="center" wrapText="1"/>
      <protection locked="0"/>
    </xf>
    <xf numFmtId="0" fontId="1" fillId="8" borderId="14" xfId="0" applyFont="1" applyFill="1" applyBorder="1" applyAlignment="1"/>
    <xf numFmtId="0" fontId="0" fillId="0" borderId="14" xfId="0" applyBorder="1" applyAlignment="1"/>
    <xf numFmtId="0" fontId="1" fillId="2" borderId="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0" fillId="0" borderId="21" xfId="0" applyBorder="1" applyAlignment="1">
      <alignment horizontal="center" vertical="center" wrapText="1"/>
    </xf>
    <xf numFmtId="0" fontId="0" fillId="0" borderId="22" xfId="0" applyBorder="1" applyAlignment="1">
      <alignment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vertical="center" wrapText="1"/>
    </xf>
    <xf numFmtId="0" fontId="5" fillId="0" borderId="5" xfId="0" applyFont="1" applyBorder="1" applyAlignment="1" applyProtection="1">
      <alignment vertical="center" wrapText="1"/>
    </xf>
    <xf numFmtId="1" fontId="0" fillId="0" borderId="9" xfId="0" applyNumberFormat="1" applyBorder="1" applyAlignment="1">
      <alignment horizontal="center" vertical="center" wrapText="1"/>
    </xf>
    <xf numFmtId="0" fontId="0" fillId="0" borderId="6" xfId="0" applyBorder="1" applyAlignment="1">
      <alignment vertical="center" wrapText="1"/>
    </xf>
    <xf numFmtId="1" fontId="5" fillId="0" borderId="9" xfId="0" applyNumberFormat="1"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xf>
    <xf numFmtId="1" fontId="5" fillId="0" borderId="10" xfId="0" applyNumberFormat="1" applyFont="1" applyBorder="1" applyAlignment="1" applyProtection="1">
      <alignment horizontal="center" vertical="center" wrapText="1"/>
      <protection locked="0"/>
    </xf>
    <xf numFmtId="0" fontId="0" fillId="0" borderId="8" xfId="0" applyBorder="1" applyAlignment="1">
      <alignment vertical="center" wrapText="1"/>
    </xf>
    <xf numFmtId="0" fontId="1" fillId="9" borderId="1" xfId="0" applyFont="1" applyFill="1" applyBorder="1" applyAlignment="1" applyProtection="1">
      <alignment horizontal="center" vertical="center"/>
    </xf>
    <xf numFmtId="0" fontId="0" fillId="9" borderId="3" xfId="0" applyFill="1" applyBorder="1" applyAlignment="1">
      <alignment horizontal="center" vertical="center"/>
    </xf>
    <xf numFmtId="0" fontId="2" fillId="0" borderId="9" xfId="0" applyFont="1" applyBorder="1" applyAlignment="1" applyProtection="1">
      <alignment horizontal="left" vertical="center" wrapText="1"/>
    </xf>
    <xf numFmtId="0" fontId="0" fillId="0" borderId="9" xfId="0" applyBorder="1" applyAlignment="1">
      <alignment horizontal="left" vertical="center" wrapText="1"/>
    </xf>
    <xf numFmtId="0" fontId="2" fillId="0" borderId="9"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top" wrapText="1"/>
      <protection locked="0"/>
    </xf>
    <xf numFmtId="0" fontId="0" fillId="0" borderId="6" xfId="0" applyBorder="1" applyAlignment="1">
      <alignment vertical="top"/>
    </xf>
    <xf numFmtId="0" fontId="2" fillId="0" borderId="10" xfId="0" applyFont="1" applyBorder="1" applyAlignment="1" applyProtection="1">
      <alignment horizontal="left" vertical="center" wrapText="1"/>
    </xf>
    <xf numFmtId="0" fontId="0" fillId="0" borderId="10" xfId="0" applyBorder="1" applyAlignment="1">
      <alignment horizontal="left" vertical="center" wrapText="1"/>
    </xf>
    <xf numFmtId="0" fontId="2" fillId="0" borderId="10" xfId="0" applyFont="1" applyFill="1" applyBorder="1" applyAlignment="1" applyProtection="1">
      <alignment horizontal="left" vertical="center" wrapText="1"/>
      <protection locked="0"/>
    </xf>
    <xf numFmtId="0" fontId="1" fillId="8" borderId="15" xfId="0" applyFont="1" applyFill="1" applyBorder="1"/>
    <xf numFmtId="0" fontId="5" fillId="8" borderId="14" xfId="0" applyFont="1" applyFill="1" applyBorder="1"/>
    <xf numFmtId="0" fontId="5" fillId="8" borderId="13" xfId="0" applyFont="1" applyFill="1" applyBorder="1"/>
    <xf numFmtId="0" fontId="3" fillId="0" borderId="9"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1" fillId="8" borderId="15" xfId="0" applyFont="1" applyFill="1" applyBorder="1" applyAlignment="1">
      <alignment horizontal="left"/>
    </xf>
    <xf numFmtId="0" fontId="1" fillId="8" borderId="14" xfId="0" applyFont="1" applyFill="1" applyBorder="1" applyAlignment="1">
      <alignment horizontal="left"/>
    </xf>
    <xf numFmtId="0" fontId="0" fillId="8" borderId="13" xfId="0" applyFill="1" applyBorder="1" applyAlignment="1"/>
    <xf numFmtId="0" fontId="0" fillId="0" borderId="2" xfId="0" applyBorder="1" applyAlignment="1">
      <alignment horizontal="center" vertical="center" wrapText="1"/>
    </xf>
    <xf numFmtId="0" fontId="0" fillId="0" borderId="9" xfId="0" applyBorder="1" applyAlignment="1">
      <alignment horizontal="center" vertical="center" wrapText="1"/>
    </xf>
    <xf numFmtId="1" fontId="2" fillId="0" borderId="9" xfId="0" applyNumberFormat="1" applyFont="1" applyFill="1" applyBorder="1" applyAlignment="1" applyProtection="1">
      <alignment vertical="center" wrapText="1"/>
      <protection locked="0"/>
    </xf>
    <xf numFmtId="1" fontId="2" fillId="0" borderId="10" xfId="0" applyNumberFormat="1" applyFont="1" applyFill="1" applyBorder="1" applyAlignment="1" applyProtection="1">
      <alignment vertical="center" wrapText="1"/>
      <protection locked="0"/>
    </xf>
    <xf numFmtId="0" fontId="1" fillId="3" borderId="15"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0" fillId="0" borderId="10" xfId="0" applyBorder="1" applyAlignment="1">
      <alignment horizontal="center" vertical="center" wrapText="1"/>
    </xf>
    <xf numFmtId="1" fontId="2" fillId="0" borderId="10" xfId="0" applyNumberFormat="1" applyFont="1" applyBorder="1" applyAlignment="1" applyProtection="1">
      <alignment horizontal="left" vertical="center" wrapText="1"/>
      <protection locked="0"/>
    </xf>
    <xf numFmtId="0" fontId="0" fillId="9" borderId="2" xfId="0" applyFill="1" applyBorder="1" applyAlignment="1">
      <alignment horizontal="center" vertical="center" wrapText="1"/>
    </xf>
    <xf numFmtId="0" fontId="1" fillId="9" borderId="2" xfId="0" applyFont="1" applyFill="1" applyBorder="1" applyAlignment="1" applyProtection="1">
      <alignment horizontal="center" vertical="center"/>
    </xf>
    <xf numFmtId="1" fontId="2" fillId="0" borderId="9" xfId="0" applyNumberFormat="1" applyFont="1" applyBorder="1" applyAlignment="1" applyProtection="1">
      <alignment horizontal="left" vertical="center" wrapText="1"/>
      <protection locked="0"/>
    </xf>
    <xf numFmtId="0" fontId="5" fillId="9" borderId="2" xfId="0" applyFont="1" applyFill="1" applyBorder="1" applyAlignment="1" applyProtection="1">
      <alignment horizontal="center" vertical="center"/>
    </xf>
    <xf numFmtId="0" fontId="1" fillId="9" borderId="3" xfId="0" applyFont="1" applyFill="1" applyBorder="1" applyAlignment="1"/>
    <xf numFmtId="0" fontId="1" fillId="9" borderId="9" xfId="0" applyFont="1" applyFill="1" applyBorder="1" applyAlignment="1" applyProtection="1">
      <alignment horizontal="center" vertical="center"/>
    </xf>
    <xf numFmtId="0" fontId="1" fillId="9" borderId="6" xfId="0" applyFont="1" applyFill="1" applyBorder="1" applyAlignment="1"/>
    <xf numFmtId="0" fontId="1" fillId="9" borderId="5" xfId="0"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2" fillId="0" borderId="10" xfId="0" applyFont="1" applyBorder="1" applyAlignment="1" applyProtection="1">
      <alignment vertical="center"/>
      <protection locked="0"/>
    </xf>
    <xf numFmtId="0" fontId="0" fillId="0" borderId="27" xfId="0" applyBorder="1" applyAlignment="1">
      <alignment horizontal="center" vertical="center"/>
    </xf>
    <xf numFmtId="0" fontId="0" fillId="0" borderId="17" xfId="0" applyBorder="1" applyAlignment="1">
      <alignment horizontal="center" vertical="center"/>
    </xf>
    <xf numFmtId="1" fontId="2" fillId="0" borderId="25" xfId="0" applyNumberFormat="1" applyFont="1" applyBorder="1" applyAlignment="1" applyProtection="1">
      <alignment horizontal="left" vertical="top" wrapText="1"/>
      <protection locked="0"/>
    </xf>
    <xf numFmtId="1" fontId="2" fillId="0" borderId="40" xfId="0" applyNumberFormat="1" applyFont="1" applyBorder="1" applyAlignment="1" applyProtection="1">
      <alignment horizontal="left" vertical="top" wrapText="1"/>
      <protection locked="0"/>
    </xf>
    <xf numFmtId="0" fontId="0" fillId="0" borderId="5" xfId="0" applyBorder="1" applyAlignment="1"/>
    <xf numFmtId="0" fontId="0" fillId="0" borderId="2" xfId="0" applyBorder="1" applyAlignment="1">
      <alignment horizontal="center" vertical="center"/>
    </xf>
    <xf numFmtId="0" fontId="1" fillId="9" borderId="2" xfId="0" applyFont="1" applyFill="1" applyBorder="1" applyAlignment="1"/>
    <xf numFmtId="0" fontId="1" fillId="9" borderId="9" xfId="0" applyFont="1" applyFill="1" applyBorder="1" applyAlignment="1"/>
    <xf numFmtId="1" fontId="2" fillId="0" borderId="18" xfId="0" applyNumberFormat="1" applyFont="1" applyBorder="1" applyAlignment="1" applyProtection="1">
      <alignment horizontal="left" vertical="center" wrapText="1"/>
      <protection locked="0"/>
    </xf>
    <xf numFmtId="1" fontId="2" fillId="0" borderId="41" xfId="0" applyNumberFormat="1" applyFont="1" applyBorder="1" applyAlignment="1" applyProtection="1">
      <alignment horizontal="left" vertical="center" wrapText="1"/>
      <protection locked="0"/>
    </xf>
    <xf numFmtId="0" fontId="1" fillId="0" borderId="0" xfId="0" applyFont="1"/>
    <xf numFmtId="0" fontId="5" fillId="8" borderId="14" xfId="0" applyFont="1" applyFill="1" applyBorder="1" applyAlignment="1">
      <alignment horizontal="left"/>
    </xf>
    <xf numFmtId="0" fontId="5" fillId="8" borderId="13" xfId="0" applyFont="1" applyFill="1" applyBorder="1" applyAlignment="1">
      <alignment horizontal="left"/>
    </xf>
    <xf numFmtId="0" fontId="0" fillId="0" borderId="2" xfId="0" applyBorder="1" applyAlignment="1">
      <alignment wrapText="1"/>
    </xf>
    <xf numFmtId="0" fontId="5" fillId="0" borderId="5" xfId="0" applyFont="1" applyFill="1" applyBorder="1" applyAlignment="1" applyProtection="1">
      <alignment horizontal="center" vertical="center" wrapText="1"/>
    </xf>
    <xf numFmtId="1" fontId="2" fillId="0" borderId="9" xfId="0" applyNumberFormat="1" applyFont="1" applyFill="1" applyBorder="1" applyAlignment="1" applyProtection="1">
      <alignment horizontal="left" vertical="center" wrapText="1"/>
      <protection locked="0"/>
    </xf>
    <xf numFmtId="0" fontId="5" fillId="0" borderId="18" xfId="0" applyFont="1" applyFill="1" applyBorder="1" applyAlignment="1" applyProtection="1">
      <alignment vertical="center" wrapText="1"/>
    </xf>
    <xf numFmtId="0" fontId="0" fillId="0" borderId="12" xfId="0" applyBorder="1" applyAlignment="1">
      <alignment vertical="center" wrapText="1"/>
    </xf>
    <xf numFmtId="0" fontId="0" fillId="0" borderId="19" xfId="0" applyBorder="1" applyAlignment="1">
      <alignment vertical="center" wrapText="1"/>
    </xf>
    <xf numFmtId="0" fontId="5" fillId="0" borderId="9" xfId="0" applyFont="1" applyBorder="1" applyAlignment="1"/>
    <xf numFmtId="0" fontId="5" fillId="0" borderId="25" xfId="0" applyFont="1" applyFill="1" applyBorder="1" applyAlignment="1" applyProtection="1">
      <alignment vertical="center" wrapText="1"/>
    </xf>
    <xf numFmtId="0" fontId="5" fillId="0" borderId="9" xfId="0" applyFont="1" applyFill="1" applyBorder="1" applyAlignment="1" applyProtection="1">
      <alignment horizontal="center" vertical="center" wrapText="1"/>
    </xf>
    <xf numFmtId="0" fontId="0" fillId="0" borderId="21" xfId="0" applyBorder="1" applyAlignment="1">
      <alignment vertical="center" wrapText="1"/>
    </xf>
    <xf numFmtId="0" fontId="1" fillId="2" borderId="23" xfId="0" applyFont="1" applyFill="1" applyBorder="1" applyAlignment="1" applyProtection="1">
      <alignment horizontal="center" vertical="center" wrapText="1"/>
    </xf>
    <xf numFmtId="0" fontId="0" fillId="0" borderId="28" xfId="0" applyBorder="1" applyAlignment="1">
      <alignment vertical="center" wrapText="1"/>
    </xf>
  </cellXfs>
  <cellStyles count="1">
    <cellStyle name="Normal" xfId="0" builtinId="0"/>
  </cellStyles>
  <dxfs count="0"/>
  <tableStyles count="0" defaultTableStyle="TableStyleMedium9" defaultPivotStyle="PivotStyleLight16"/>
  <colors>
    <mruColors>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7"/>
  <sheetViews>
    <sheetView tabSelected="1" zoomScale="70" zoomScaleNormal="70" workbookViewId="0">
      <selection activeCell="B2" sqref="B2"/>
    </sheetView>
  </sheetViews>
  <sheetFormatPr defaultColWidth="9" defaultRowHeight="12.75" x14ac:dyDescent="0.2"/>
  <cols>
    <col min="2" max="2" width="25.28515625" customWidth="1"/>
    <col min="4" max="4" width="181.5703125" customWidth="1"/>
    <col min="5" max="5" width="25.7109375" customWidth="1"/>
  </cols>
  <sheetData>
    <row r="1" spans="1:5" ht="23.25" x14ac:dyDescent="0.35">
      <c r="A1" s="3"/>
      <c r="B1" s="27" t="s">
        <v>13</v>
      </c>
      <c r="C1" s="28" t="s">
        <v>211</v>
      </c>
      <c r="D1" s="3"/>
      <c r="E1" s="3"/>
    </row>
    <row r="2" spans="1:5" ht="20.25" x14ac:dyDescent="0.3">
      <c r="A2" s="3"/>
      <c r="B2" s="29" t="s">
        <v>212</v>
      </c>
      <c r="C2" s="26"/>
      <c r="D2" s="26"/>
      <c r="E2" s="3"/>
    </row>
    <row r="3" spans="1:5" x14ac:dyDescent="0.2">
      <c r="A3" s="3"/>
      <c r="B3" s="3"/>
      <c r="C3" s="3"/>
      <c r="D3" s="3"/>
      <c r="E3" s="3"/>
    </row>
    <row r="4" spans="1:5" ht="138" customHeight="1" x14ac:dyDescent="0.2">
      <c r="A4" s="3"/>
      <c r="B4" s="3"/>
      <c r="C4" s="3"/>
      <c r="D4" s="3"/>
      <c r="E4" s="3"/>
    </row>
    <row r="5" spans="1:5" ht="138" customHeight="1" x14ac:dyDescent="0.2">
      <c r="A5" s="3"/>
      <c r="B5" s="3"/>
      <c r="C5" s="3"/>
      <c r="D5" s="3"/>
      <c r="E5" s="3"/>
    </row>
    <row r="6" spans="1:5" x14ac:dyDescent="0.2">
      <c r="A6" s="3"/>
      <c r="B6" s="3"/>
      <c r="C6" s="3"/>
      <c r="D6" s="3"/>
      <c r="E6" s="3"/>
    </row>
    <row r="7" spans="1:5" ht="13.5" thickBot="1" x14ac:dyDescent="0.25">
      <c r="A7" s="3"/>
      <c r="B7" s="3"/>
      <c r="C7" s="3"/>
      <c r="D7" s="3"/>
      <c r="E7" s="3"/>
    </row>
    <row r="8" spans="1:5" ht="30.75" thickBot="1" x14ac:dyDescent="0.25">
      <c r="A8" s="3"/>
      <c r="B8" s="3"/>
      <c r="C8" s="3"/>
      <c r="D8" s="30" t="s">
        <v>109</v>
      </c>
      <c r="E8" s="3"/>
    </row>
    <row r="9" spans="1:5" ht="81.75" thickBot="1" x14ac:dyDescent="0.25">
      <c r="A9" s="3"/>
      <c r="B9" s="3"/>
      <c r="C9" s="3"/>
      <c r="D9" s="31" t="s">
        <v>110</v>
      </c>
      <c r="E9" s="3"/>
    </row>
    <row r="10" spans="1:5" x14ac:dyDescent="0.2">
      <c r="A10" s="3"/>
      <c r="B10" s="3"/>
      <c r="C10" s="3"/>
      <c r="D10" s="3"/>
      <c r="E10" s="3"/>
    </row>
    <row r="11" spans="1:5" x14ac:dyDescent="0.2">
      <c r="A11" s="3"/>
      <c r="B11" s="3"/>
      <c r="C11" s="3"/>
      <c r="D11" s="3"/>
      <c r="E11" s="3"/>
    </row>
    <row r="12" spans="1:5" x14ac:dyDescent="0.2">
      <c r="A12" s="3"/>
      <c r="B12" s="3"/>
      <c r="C12" s="3"/>
      <c r="D12" s="3"/>
      <c r="E12" s="3"/>
    </row>
    <row r="13" spans="1:5" x14ac:dyDescent="0.2">
      <c r="A13" s="3"/>
      <c r="B13" s="3"/>
      <c r="C13" s="3"/>
      <c r="D13" s="3"/>
      <c r="E13" s="3"/>
    </row>
    <row r="14" spans="1:5" x14ac:dyDescent="0.2">
      <c r="A14" s="3"/>
      <c r="B14" s="3"/>
      <c r="C14" s="3"/>
      <c r="D14" s="3"/>
      <c r="E14" s="3"/>
    </row>
    <row r="17" ht="56.85" customHeight="1" x14ac:dyDescent="0.2"/>
  </sheetData>
  <sheetProtection selectLockedCells="1"/>
  <customSheetViews>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pageMargins left="0.70866141732283472" right="0.70866141732283472" top="0.74803149606299213" bottom="0.74803149606299213" header="0.31496062992125984" footer="0.31496062992125984"/>
  <pageSetup paperSize="9" scale="53" orientation="landscape" r:id="rId3"/>
  <headerFooter>
    <oddHeader>&amp;CReporting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opLeftCell="A36" zoomScaleNormal="100" workbookViewId="0">
      <selection activeCell="L36" sqref="L36:M37"/>
    </sheetView>
  </sheetViews>
  <sheetFormatPr defaultRowHeight="12.75" x14ac:dyDescent="0.2"/>
  <cols>
    <col min="1" max="1" width="11.140625"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s>
  <sheetData>
    <row r="1" spans="1:9" ht="15.75" x14ac:dyDescent="0.25">
      <c r="A1" s="2"/>
      <c r="B1" s="3"/>
      <c r="C1" s="1"/>
      <c r="E1" s="3"/>
      <c r="F1" s="3"/>
      <c r="G1" s="3"/>
    </row>
    <row r="2" spans="1:9" x14ac:dyDescent="0.2">
      <c r="A2" s="57"/>
      <c r="B2" s="58" t="s">
        <v>210</v>
      </c>
      <c r="C2" s="57"/>
      <c r="D2" s="57"/>
      <c r="E2" s="57"/>
      <c r="F2" s="57"/>
      <c r="G2" s="3"/>
    </row>
    <row r="3" spans="1:9" x14ac:dyDescent="0.2">
      <c r="A3" s="57"/>
      <c r="B3" s="58" t="s">
        <v>189</v>
      </c>
      <c r="C3" s="57"/>
      <c r="D3" s="57"/>
      <c r="E3" s="57"/>
      <c r="F3" s="57"/>
      <c r="G3" s="3"/>
    </row>
    <row r="4" spans="1:9" ht="13.5" thickBot="1" x14ac:dyDescent="0.25">
      <c r="G4" s="57"/>
    </row>
    <row r="5" spans="1:9" ht="13.5" thickBot="1" x14ac:dyDescent="0.25">
      <c r="A5" s="101" t="s">
        <v>21</v>
      </c>
      <c r="B5" s="145"/>
      <c r="C5" s="145"/>
      <c r="D5" s="145"/>
      <c r="E5" s="145"/>
      <c r="F5" s="145"/>
      <c r="G5" s="145"/>
      <c r="H5" s="146"/>
      <c r="I5" s="123"/>
    </row>
    <row r="6" spans="1:9" x14ac:dyDescent="0.2">
      <c r="A6" s="147" t="s">
        <v>121</v>
      </c>
      <c r="B6" s="149" t="s">
        <v>4</v>
      </c>
      <c r="C6" s="151" t="s">
        <v>5</v>
      </c>
      <c r="D6" s="152"/>
      <c r="E6" s="153"/>
      <c r="F6" s="149" t="s">
        <v>8</v>
      </c>
      <c r="G6" s="149"/>
      <c r="H6" s="149" t="s">
        <v>108</v>
      </c>
      <c r="I6" s="128"/>
    </row>
    <row r="7" spans="1:9" x14ac:dyDescent="0.2">
      <c r="A7" s="148"/>
      <c r="B7" s="150"/>
      <c r="C7" s="154"/>
      <c r="D7" s="155"/>
      <c r="E7" s="156"/>
      <c r="F7" s="51" t="s">
        <v>6</v>
      </c>
      <c r="G7" s="51" t="s">
        <v>10</v>
      </c>
      <c r="H7" s="150"/>
      <c r="I7" s="95"/>
    </row>
    <row r="8" spans="1:9" ht="60" x14ac:dyDescent="0.2">
      <c r="A8" s="55" t="s">
        <v>122</v>
      </c>
      <c r="B8" s="56" t="s">
        <v>203</v>
      </c>
      <c r="C8" s="140" t="s">
        <v>22</v>
      </c>
      <c r="D8" s="141"/>
      <c r="E8" s="142"/>
      <c r="F8" s="144" t="s">
        <v>191</v>
      </c>
      <c r="G8" s="144"/>
      <c r="H8" s="144"/>
      <c r="I8" s="95"/>
    </row>
    <row r="9" spans="1:9" ht="60" x14ac:dyDescent="0.2">
      <c r="A9" s="55" t="s">
        <v>123</v>
      </c>
      <c r="B9" s="56" t="s">
        <v>203</v>
      </c>
      <c r="C9" s="140" t="s">
        <v>208</v>
      </c>
      <c r="D9" s="141"/>
      <c r="E9" s="142"/>
      <c r="F9" s="144" t="s">
        <v>191</v>
      </c>
      <c r="G9" s="144"/>
      <c r="H9" s="144"/>
      <c r="I9" s="95"/>
    </row>
    <row r="10" spans="1:9" ht="60" x14ac:dyDescent="0.2">
      <c r="A10" s="55" t="s">
        <v>124</v>
      </c>
      <c r="B10" s="56" t="s">
        <v>204</v>
      </c>
      <c r="C10" s="140" t="s">
        <v>26</v>
      </c>
      <c r="D10" s="141"/>
      <c r="E10" s="142"/>
      <c r="F10" s="33">
        <v>103.42</v>
      </c>
      <c r="G10" s="6"/>
      <c r="H10" s="143"/>
      <c r="I10" s="95"/>
    </row>
    <row r="11" spans="1:9" ht="60" x14ac:dyDescent="0.2">
      <c r="A11" s="55" t="s">
        <v>125</v>
      </c>
      <c r="B11" s="56" t="s">
        <v>205</v>
      </c>
      <c r="C11" s="140" t="s">
        <v>23</v>
      </c>
      <c r="D11" s="141"/>
      <c r="E11" s="142"/>
      <c r="F11" s="33">
        <v>3.33</v>
      </c>
      <c r="G11" s="6"/>
      <c r="H11" s="143"/>
      <c r="I11" s="95"/>
    </row>
    <row r="12" spans="1:9" ht="60" x14ac:dyDescent="0.2">
      <c r="A12" s="55" t="s">
        <v>126</v>
      </c>
      <c r="B12" s="56" t="s">
        <v>206</v>
      </c>
      <c r="C12" s="140" t="s">
        <v>24</v>
      </c>
      <c r="D12" s="141"/>
      <c r="E12" s="142"/>
      <c r="F12" s="32">
        <v>99.984086014592265</v>
      </c>
      <c r="G12" s="6"/>
      <c r="H12" s="143"/>
      <c r="I12" s="95"/>
    </row>
    <row r="13" spans="1:9" ht="60" x14ac:dyDescent="0.2">
      <c r="A13" s="55" t="s">
        <v>127</v>
      </c>
      <c r="B13" s="56" t="s">
        <v>207</v>
      </c>
      <c r="C13" s="140" t="s">
        <v>25</v>
      </c>
      <c r="D13" s="141"/>
      <c r="E13" s="142"/>
      <c r="F13" s="33">
        <v>338.45151895051384</v>
      </c>
      <c r="G13" s="6"/>
      <c r="H13" s="143"/>
      <c r="I13" s="95"/>
    </row>
    <row r="14" spans="1:9" ht="26.25" customHeight="1" x14ac:dyDescent="0.2">
      <c r="A14" s="55" t="s">
        <v>173</v>
      </c>
      <c r="B14" s="56" t="s">
        <v>9</v>
      </c>
      <c r="C14" s="132" t="s">
        <v>171</v>
      </c>
      <c r="D14" s="133"/>
      <c r="E14" s="134"/>
      <c r="F14" s="135" t="s">
        <v>192</v>
      </c>
      <c r="G14" s="135"/>
      <c r="H14" s="135"/>
      <c r="I14" s="95"/>
    </row>
    <row r="15" spans="1:9" ht="26.25" customHeight="1" x14ac:dyDescent="0.2">
      <c r="A15" s="55" t="s">
        <v>174</v>
      </c>
      <c r="B15" s="56" t="s">
        <v>9</v>
      </c>
      <c r="C15" s="132" t="s">
        <v>172</v>
      </c>
      <c r="D15" s="133"/>
      <c r="E15" s="134"/>
      <c r="F15" s="135" t="s">
        <v>192</v>
      </c>
      <c r="G15" s="135"/>
      <c r="H15" s="135"/>
      <c r="I15" s="95"/>
    </row>
    <row r="16" spans="1:9" ht="26.25" customHeight="1" x14ac:dyDescent="0.2">
      <c r="A16" s="55" t="s">
        <v>128</v>
      </c>
      <c r="B16" s="56" t="s">
        <v>9</v>
      </c>
      <c r="C16" s="132" t="s">
        <v>64</v>
      </c>
      <c r="D16" s="133"/>
      <c r="E16" s="134"/>
      <c r="F16" s="135" t="s">
        <v>192</v>
      </c>
      <c r="G16" s="135"/>
      <c r="H16" s="135"/>
      <c r="I16" s="95"/>
    </row>
    <row r="17" spans="1:10" ht="26.25" customHeight="1" x14ac:dyDescent="0.2">
      <c r="A17" s="55" t="s">
        <v>129</v>
      </c>
      <c r="B17" s="56" t="s">
        <v>9</v>
      </c>
      <c r="C17" s="132" t="s">
        <v>65</v>
      </c>
      <c r="D17" s="133"/>
      <c r="E17" s="134"/>
      <c r="F17" s="135" t="s">
        <v>192</v>
      </c>
      <c r="G17" s="135"/>
      <c r="H17" s="135"/>
      <c r="I17" s="95"/>
    </row>
    <row r="18" spans="1:10" ht="26.25" customHeight="1" x14ac:dyDescent="0.2">
      <c r="A18" s="55" t="s">
        <v>130</v>
      </c>
      <c r="B18" s="56" t="s">
        <v>9</v>
      </c>
      <c r="C18" s="132" t="s">
        <v>66</v>
      </c>
      <c r="D18" s="133"/>
      <c r="E18" s="134"/>
      <c r="F18" s="135" t="s">
        <v>192</v>
      </c>
      <c r="G18" s="135"/>
      <c r="H18" s="135"/>
      <c r="I18" s="95"/>
    </row>
    <row r="19" spans="1:10" ht="26.25" customHeight="1" x14ac:dyDescent="0.2">
      <c r="A19" s="55" t="s">
        <v>131</v>
      </c>
      <c r="B19" s="56" t="s">
        <v>9</v>
      </c>
      <c r="C19" s="132" t="s">
        <v>67</v>
      </c>
      <c r="D19" s="133"/>
      <c r="E19" s="134"/>
      <c r="F19" s="135" t="s">
        <v>192</v>
      </c>
      <c r="G19" s="135"/>
      <c r="H19" s="135"/>
      <c r="I19" s="95"/>
    </row>
    <row r="20" spans="1:10" ht="26.25" customHeight="1" x14ac:dyDescent="0.2">
      <c r="A20" s="55" t="s">
        <v>132</v>
      </c>
      <c r="B20" s="56" t="s">
        <v>9</v>
      </c>
      <c r="C20" s="132" t="s">
        <v>68</v>
      </c>
      <c r="D20" s="133"/>
      <c r="E20" s="134"/>
      <c r="F20" s="135" t="s">
        <v>192</v>
      </c>
      <c r="G20" s="135"/>
      <c r="H20" s="135"/>
      <c r="I20" s="95"/>
    </row>
    <row r="21" spans="1:10" ht="26.25" customHeight="1" x14ac:dyDescent="0.2">
      <c r="A21" s="55" t="s">
        <v>133</v>
      </c>
      <c r="B21" s="56" t="s">
        <v>9</v>
      </c>
      <c r="C21" s="132" t="s">
        <v>69</v>
      </c>
      <c r="D21" s="133"/>
      <c r="E21" s="134"/>
      <c r="F21" s="135" t="s">
        <v>192</v>
      </c>
      <c r="G21" s="135"/>
      <c r="H21" s="135"/>
      <c r="I21" s="95"/>
    </row>
    <row r="22" spans="1:10" ht="26.25" customHeight="1" x14ac:dyDescent="0.2">
      <c r="A22" s="55" t="s">
        <v>134</v>
      </c>
      <c r="B22" s="56" t="s">
        <v>9</v>
      </c>
      <c r="C22" s="132" t="s">
        <v>70</v>
      </c>
      <c r="D22" s="133"/>
      <c r="E22" s="134"/>
      <c r="F22" s="135" t="s">
        <v>192</v>
      </c>
      <c r="G22" s="135"/>
      <c r="H22" s="135"/>
      <c r="I22" s="95"/>
    </row>
    <row r="23" spans="1:10" ht="26.25" customHeight="1" x14ac:dyDescent="0.2">
      <c r="A23" s="55" t="s">
        <v>135</v>
      </c>
      <c r="B23" s="56" t="s">
        <v>9</v>
      </c>
      <c r="C23" s="132" t="s">
        <v>71</v>
      </c>
      <c r="D23" s="133"/>
      <c r="E23" s="134"/>
      <c r="F23" s="135" t="s">
        <v>192</v>
      </c>
      <c r="G23" s="135"/>
      <c r="H23" s="135"/>
      <c r="I23" s="95"/>
    </row>
    <row r="24" spans="1:10" ht="26.25" customHeight="1" x14ac:dyDescent="0.2">
      <c r="A24" s="55" t="s">
        <v>136</v>
      </c>
      <c r="B24" s="56" t="s">
        <v>9</v>
      </c>
      <c r="C24" s="132" t="s">
        <v>72</v>
      </c>
      <c r="D24" s="133"/>
      <c r="E24" s="134"/>
      <c r="F24" s="135" t="s">
        <v>192</v>
      </c>
      <c r="G24" s="135"/>
      <c r="H24" s="135"/>
      <c r="I24" s="95"/>
    </row>
    <row r="25" spans="1:10" ht="31.5" customHeight="1" thickBot="1" x14ac:dyDescent="0.25">
      <c r="A25" s="47" t="s">
        <v>137</v>
      </c>
      <c r="B25" s="53" t="s">
        <v>9</v>
      </c>
      <c r="C25" s="136" t="s">
        <v>73</v>
      </c>
      <c r="D25" s="137"/>
      <c r="E25" s="138"/>
      <c r="F25" s="139" t="s">
        <v>192</v>
      </c>
      <c r="G25" s="139"/>
      <c r="H25" s="139"/>
      <c r="I25" s="100"/>
    </row>
    <row r="26" spans="1:10" x14ac:dyDescent="0.2">
      <c r="A26" s="42"/>
      <c r="B26" s="42"/>
      <c r="C26" s="42"/>
      <c r="D26" s="43"/>
      <c r="E26" s="44"/>
      <c r="F26" s="44"/>
      <c r="G26" s="44"/>
    </row>
    <row r="27" spans="1:10" ht="13.5" thickBot="1" x14ac:dyDescent="0.25"/>
    <row r="28" spans="1:10" ht="13.5" thickBot="1" x14ac:dyDescent="0.25">
      <c r="A28" s="120" t="s">
        <v>187</v>
      </c>
      <c r="B28" s="121"/>
      <c r="C28" s="121"/>
      <c r="D28" s="121"/>
      <c r="E28" s="121"/>
      <c r="F28" s="121"/>
      <c r="G28" s="121"/>
      <c r="H28" s="122"/>
      <c r="I28" s="122"/>
      <c r="J28" s="123"/>
    </row>
    <row r="29" spans="1:10" ht="51" x14ac:dyDescent="0.2">
      <c r="A29" s="124" t="s">
        <v>5</v>
      </c>
      <c r="B29" s="125"/>
      <c r="C29" s="104" t="s">
        <v>14</v>
      </c>
      <c r="D29" s="126"/>
      <c r="E29" s="62" t="s">
        <v>74</v>
      </c>
      <c r="F29" s="62" t="s">
        <v>120</v>
      </c>
      <c r="G29" s="62" t="s">
        <v>117</v>
      </c>
      <c r="H29" s="104" t="s">
        <v>108</v>
      </c>
      <c r="I29" s="127"/>
      <c r="J29" s="128"/>
    </row>
    <row r="30" spans="1:10" ht="24" customHeight="1" x14ac:dyDescent="0.2">
      <c r="A30" s="87" t="s">
        <v>175</v>
      </c>
      <c r="B30" s="129"/>
      <c r="C30" s="91" t="s">
        <v>115</v>
      </c>
      <c r="D30" s="92"/>
      <c r="E30" s="16">
        <v>1663</v>
      </c>
      <c r="F30" s="40"/>
      <c r="G30" s="40"/>
      <c r="H30" s="93"/>
      <c r="I30" s="94"/>
      <c r="J30" s="95"/>
    </row>
    <row r="31" spans="1:10" ht="24" customHeight="1" x14ac:dyDescent="0.2">
      <c r="A31" s="130"/>
      <c r="B31" s="129"/>
      <c r="C31" s="131" t="s">
        <v>116</v>
      </c>
      <c r="D31" s="92"/>
      <c r="E31" s="70">
        <v>190</v>
      </c>
      <c r="F31" s="40" t="s">
        <v>185</v>
      </c>
      <c r="G31" s="40"/>
      <c r="H31" s="93"/>
      <c r="I31" s="94"/>
      <c r="J31" s="95"/>
    </row>
    <row r="32" spans="1:10" ht="25.5" customHeight="1" x14ac:dyDescent="0.2">
      <c r="A32" s="87" t="s">
        <v>176</v>
      </c>
      <c r="B32" s="88"/>
      <c r="C32" s="91" t="s">
        <v>118</v>
      </c>
      <c r="D32" s="92"/>
      <c r="E32" s="45"/>
      <c r="F32" s="75" t="s">
        <v>209</v>
      </c>
      <c r="G32" s="45"/>
      <c r="H32" s="93"/>
      <c r="I32" s="94"/>
      <c r="J32" s="95"/>
    </row>
    <row r="33" spans="1:10" ht="24.75" customHeight="1" thickBot="1" x14ac:dyDescent="0.25">
      <c r="A33" s="89"/>
      <c r="B33" s="90"/>
      <c r="C33" s="96" t="s">
        <v>119</v>
      </c>
      <c r="D33" s="97"/>
      <c r="E33" s="41"/>
      <c r="F33" s="41"/>
      <c r="G33" s="18">
        <v>101</v>
      </c>
      <c r="H33" s="98"/>
      <c r="I33" s="99"/>
      <c r="J33" s="100"/>
    </row>
    <row r="35" spans="1:10" ht="13.5" thickBot="1" x14ac:dyDescent="0.25"/>
    <row r="36" spans="1:10" ht="13.5" thickBot="1" x14ac:dyDescent="0.25">
      <c r="A36" s="101" t="s">
        <v>188</v>
      </c>
      <c r="B36" s="102"/>
      <c r="C36" s="102"/>
      <c r="D36" s="102"/>
      <c r="E36" s="102"/>
      <c r="F36" s="102"/>
      <c r="G36" s="102"/>
      <c r="H36" s="102"/>
      <c r="I36" s="102"/>
      <c r="J36" s="103"/>
    </row>
    <row r="37" spans="1:10" x14ac:dyDescent="0.2">
      <c r="A37" s="63" t="s">
        <v>5</v>
      </c>
      <c r="B37" s="106" t="s">
        <v>14</v>
      </c>
      <c r="C37" s="107"/>
      <c r="D37" s="62" t="s">
        <v>74</v>
      </c>
      <c r="E37" s="66" t="s">
        <v>11</v>
      </c>
      <c r="F37" s="66" t="s">
        <v>12</v>
      </c>
      <c r="G37" s="62" t="s">
        <v>15</v>
      </c>
      <c r="H37" s="62" t="s">
        <v>17</v>
      </c>
      <c r="I37" s="104" t="s">
        <v>108</v>
      </c>
      <c r="J37" s="105"/>
    </row>
    <row r="38" spans="1:10" ht="12.75" customHeight="1" x14ac:dyDescent="0.2">
      <c r="A38" s="114" t="s">
        <v>16</v>
      </c>
      <c r="B38" s="83" t="s">
        <v>18</v>
      </c>
      <c r="C38" s="84"/>
      <c r="D38" s="71">
        <v>233.29418201337847</v>
      </c>
      <c r="E38" s="22" t="s">
        <v>209</v>
      </c>
      <c r="F38" s="71">
        <v>2.3936362540677356</v>
      </c>
      <c r="G38" s="71">
        <v>209.31927766378115</v>
      </c>
      <c r="H38" s="71">
        <v>846.40035013726981</v>
      </c>
      <c r="I38" s="108" t="s">
        <v>214</v>
      </c>
      <c r="J38" s="109"/>
    </row>
    <row r="39" spans="1:10" x14ac:dyDescent="0.2">
      <c r="A39" s="115"/>
      <c r="B39" s="83" t="s">
        <v>19</v>
      </c>
      <c r="C39" s="84"/>
      <c r="D39" s="71">
        <v>67.056197869353369</v>
      </c>
      <c r="E39" s="22" t="s">
        <v>209</v>
      </c>
      <c r="F39" s="71">
        <v>2.0407376160057855</v>
      </c>
      <c r="G39" s="71">
        <v>59.269976183833208</v>
      </c>
      <c r="H39" s="71">
        <v>261.8337643735328</v>
      </c>
      <c r="I39" s="110"/>
      <c r="J39" s="111"/>
    </row>
    <row r="40" spans="1:10" x14ac:dyDescent="0.2">
      <c r="A40" s="115"/>
      <c r="B40" s="83" t="s">
        <v>0</v>
      </c>
      <c r="C40" s="84"/>
      <c r="D40" s="71">
        <v>166.23798414402509</v>
      </c>
      <c r="E40" s="22" t="s">
        <v>209</v>
      </c>
      <c r="F40" s="71">
        <v>0.3528986380619501</v>
      </c>
      <c r="G40" s="71">
        <v>150.04930147994796</v>
      </c>
      <c r="H40" s="71">
        <v>584.56658576373695</v>
      </c>
      <c r="I40" s="110"/>
      <c r="J40" s="111"/>
    </row>
    <row r="41" spans="1:10" x14ac:dyDescent="0.2">
      <c r="A41" s="116"/>
      <c r="B41" s="83" t="s">
        <v>1</v>
      </c>
      <c r="C41" s="84"/>
      <c r="D41" s="71">
        <v>125.23734412420514</v>
      </c>
      <c r="E41" s="22" t="s">
        <v>209</v>
      </c>
      <c r="F41" s="71">
        <v>0</v>
      </c>
      <c r="G41" s="71">
        <v>106.98925189396829</v>
      </c>
      <c r="H41" s="71">
        <v>572.04233477897594</v>
      </c>
      <c r="I41" s="110"/>
      <c r="J41" s="111"/>
    </row>
    <row r="42" spans="1:10" x14ac:dyDescent="0.2">
      <c r="A42" s="114" t="s">
        <v>2</v>
      </c>
      <c r="B42" s="85" t="s">
        <v>18</v>
      </c>
      <c r="C42" s="86"/>
      <c r="D42" s="72">
        <v>2.5568791807746303</v>
      </c>
      <c r="E42" s="82" t="s">
        <v>209</v>
      </c>
      <c r="F42" s="72">
        <v>1.3016753043268652E-2</v>
      </c>
      <c r="G42" s="72">
        <v>2.3401627509290499</v>
      </c>
      <c r="H42" s="72">
        <v>8.2848844149126659</v>
      </c>
      <c r="I42" s="110"/>
      <c r="J42" s="111"/>
    </row>
    <row r="43" spans="1:10" x14ac:dyDescent="0.2">
      <c r="A43" s="115"/>
      <c r="B43" s="85" t="s">
        <v>19</v>
      </c>
      <c r="C43" s="86"/>
      <c r="D43" s="72">
        <v>0.38739780328681145</v>
      </c>
      <c r="E43" s="82" t="s">
        <v>209</v>
      </c>
      <c r="F43" s="72">
        <v>1.0124141255875619E-2</v>
      </c>
      <c r="G43" s="72">
        <v>0.35877733501916709</v>
      </c>
      <c r="H43" s="72">
        <v>1.1583177495722756</v>
      </c>
      <c r="I43" s="110"/>
      <c r="J43" s="111"/>
    </row>
    <row r="44" spans="1:10" x14ac:dyDescent="0.2">
      <c r="A44" s="115"/>
      <c r="B44" s="83" t="s">
        <v>0</v>
      </c>
      <c r="C44" s="84"/>
      <c r="D44" s="72">
        <v>2.169481377487819</v>
      </c>
      <c r="E44" s="82" t="s">
        <v>209</v>
      </c>
      <c r="F44" s="72">
        <v>2.8926117873930338E-3</v>
      </c>
      <c r="G44" s="72">
        <v>1.9813854159098829</v>
      </c>
      <c r="H44" s="72">
        <v>7.1265666653403894</v>
      </c>
      <c r="I44" s="110"/>
      <c r="J44" s="111"/>
    </row>
    <row r="45" spans="1:10" x14ac:dyDescent="0.2">
      <c r="A45" s="116"/>
      <c r="B45" s="83" t="s">
        <v>1</v>
      </c>
      <c r="C45" s="84"/>
      <c r="D45" s="72">
        <v>2.1144809645718059</v>
      </c>
      <c r="E45" s="82" t="s">
        <v>209</v>
      </c>
      <c r="F45" s="72">
        <v>0</v>
      </c>
      <c r="G45" s="72">
        <v>1.9256478931453274</v>
      </c>
      <c r="H45" s="72">
        <v>7.0673616360959697</v>
      </c>
      <c r="I45" s="110"/>
      <c r="J45" s="111"/>
    </row>
    <row r="46" spans="1:10" x14ac:dyDescent="0.2">
      <c r="A46" s="114" t="s">
        <v>3</v>
      </c>
      <c r="B46" s="85" t="s">
        <v>18</v>
      </c>
      <c r="C46" s="86"/>
      <c r="D46" s="71">
        <v>91.241769954378455</v>
      </c>
      <c r="E46" s="22" t="s">
        <v>209</v>
      </c>
      <c r="F46" s="71">
        <v>183.88888888888889</v>
      </c>
      <c r="G46" s="71">
        <v>89.446461610706734</v>
      </c>
      <c r="H46" s="71">
        <v>102.16199861687413</v>
      </c>
      <c r="I46" s="110"/>
      <c r="J46" s="111"/>
    </row>
    <row r="47" spans="1:10" x14ac:dyDescent="0.2">
      <c r="A47" s="115"/>
      <c r="B47" s="85" t="s">
        <v>19</v>
      </c>
      <c r="C47" s="86"/>
      <c r="D47" s="71">
        <v>173.09390321892985</v>
      </c>
      <c r="E47" s="22" t="s">
        <v>209</v>
      </c>
      <c r="F47" s="71">
        <v>201.57142857142858</v>
      </c>
      <c r="G47" s="71">
        <v>165.19988973290859</v>
      </c>
      <c r="H47" s="71">
        <v>226.04657873042044</v>
      </c>
      <c r="I47" s="110"/>
      <c r="J47" s="111"/>
    </row>
    <row r="48" spans="1:10" x14ac:dyDescent="0.2">
      <c r="A48" s="115"/>
      <c r="B48" s="83" t="s">
        <v>0</v>
      </c>
      <c r="C48" s="84"/>
      <c r="D48" s="71">
        <v>76.625679237921219</v>
      </c>
      <c r="E48" s="22" t="s">
        <v>209</v>
      </c>
      <c r="F48" s="71">
        <v>122</v>
      </c>
      <c r="G48" s="71">
        <v>75.729487193708337</v>
      </c>
      <c r="H48" s="71">
        <v>82.026396891330563</v>
      </c>
      <c r="I48" s="110"/>
      <c r="J48" s="111"/>
    </row>
    <row r="49" spans="1:10" ht="13.5" thickBot="1" x14ac:dyDescent="0.25">
      <c r="A49" s="117"/>
      <c r="B49" s="118" t="s">
        <v>1</v>
      </c>
      <c r="C49" s="119"/>
      <c r="D49" s="73">
        <v>59.228409346104648</v>
      </c>
      <c r="E49" s="23" t="s">
        <v>209</v>
      </c>
      <c r="F49" s="73">
        <v>0</v>
      </c>
      <c r="G49" s="73">
        <v>55.560132397420531</v>
      </c>
      <c r="H49" s="73">
        <v>80.941426834211597</v>
      </c>
      <c r="I49" s="112"/>
      <c r="J49" s="113"/>
    </row>
  </sheetData>
  <mergeCells count="75">
    <mergeCell ref="A5:I5"/>
    <mergeCell ref="A6:A7"/>
    <mergeCell ref="B6:B7"/>
    <mergeCell ref="C6:E7"/>
    <mergeCell ref="F6:G6"/>
    <mergeCell ref="H6:I7"/>
    <mergeCell ref="C8:E8"/>
    <mergeCell ref="F8:I8"/>
    <mergeCell ref="C9:E9"/>
    <mergeCell ref="F9:I9"/>
    <mergeCell ref="C10:E10"/>
    <mergeCell ref="H10:I10"/>
    <mergeCell ref="C11:E11"/>
    <mergeCell ref="H11:I11"/>
    <mergeCell ref="C12:E12"/>
    <mergeCell ref="H12:I12"/>
    <mergeCell ref="C13:E13"/>
    <mergeCell ref="H13:I13"/>
    <mergeCell ref="C14:E14"/>
    <mergeCell ref="F14:I14"/>
    <mergeCell ref="C15:E15"/>
    <mergeCell ref="F15:I15"/>
    <mergeCell ref="C16:E16"/>
    <mergeCell ref="F16:I16"/>
    <mergeCell ref="C17:E17"/>
    <mergeCell ref="F17:I17"/>
    <mergeCell ref="C18:E18"/>
    <mergeCell ref="F18:I18"/>
    <mergeCell ref="C19:E19"/>
    <mergeCell ref="F19:I19"/>
    <mergeCell ref="C20:E20"/>
    <mergeCell ref="F20:I20"/>
    <mergeCell ref="C21:E21"/>
    <mergeCell ref="F21:I21"/>
    <mergeCell ref="C22:E22"/>
    <mergeCell ref="F22:I22"/>
    <mergeCell ref="C23:E23"/>
    <mergeCell ref="F23:I23"/>
    <mergeCell ref="C24:E24"/>
    <mergeCell ref="F24:I24"/>
    <mergeCell ref="C25:E25"/>
    <mergeCell ref="F25:I25"/>
    <mergeCell ref="A28:J28"/>
    <mergeCell ref="A29:B29"/>
    <mergeCell ref="C29:D29"/>
    <mergeCell ref="H29:J29"/>
    <mergeCell ref="A30:B31"/>
    <mergeCell ref="C30:D30"/>
    <mergeCell ref="H30:J30"/>
    <mergeCell ref="C31:D31"/>
    <mergeCell ref="H31:J31"/>
    <mergeCell ref="H32:J32"/>
    <mergeCell ref="C33:D33"/>
    <mergeCell ref="H33:J33"/>
    <mergeCell ref="A36:J36"/>
    <mergeCell ref="B41:C41"/>
    <mergeCell ref="I37:J37"/>
    <mergeCell ref="B37:C37"/>
    <mergeCell ref="I38:J49"/>
    <mergeCell ref="A38:A41"/>
    <mergeCell ref="A42:A45"/>
    <mergeCell ref="A46:A49"/>
    <mergeCell ref="B38:C38"/>
    <mergeCell ref="B39:C39"/>
    <mergeCell ref="B47:C47"/>
    <mergeCell ref="B48:C48"/>
    <mergeCell ref="B49:C49"/>
    <mergeCell ref="B44:C44"/>
    <mergeCell ref="B45:C45"/>
    <mergeCell ref="B46:C46"/>
    <mergeCell ref="A32:B33"/>
    <mergeCell ref="C32:D32"/>
    <mergeCell ref="B40:C40"/>
    <mergeCell ref="B42:C42"/>
    <mergeCell ref="B43:C43"/>
  </mergeCells>
  <pageMargins left="0.7" right="0.7" top="0.75" bottom="0.75" header="0.3" footer="0.3"/>
  <pageSetup paperSize="9" scale="60" orientation="portrait" r:id="rId1"/>
  <headerFooter>
    <oddHeader>&amp;C&amp;"Arial,Bold"&amp;12 2017 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
  <sheetViews>
    <sheetView zoomScaleNormal="100" workbookViewId="0">
      <selection activeCell="M13" sqref="M13"/>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2" spans="1:11" ht="13.5" thickBot="1" x14ac:dyDescent="0.25">
      <c r="A2" s="42"/>
      <c r="B2" s="42"/>
      <c r="C2" s="42"/>
      <c r="D2" s="43"/>
      <c r="E2" s="44"/>
      <c r="F2" s="44"/>
      <c r="G2" s="44"/>
    </row>
    <row r="3" spans="1:11" ht="13.5" thickBot="1" x14ac:dyDescent="0.25">
      <c r="A3" s="181" t="s">
        <v>20</v>
      </c>
      <c r="B3" s="182"/>
      <c r="C3" s="182"/>
      <c r="D3" s="182"/>
      <c r="E3" s="182"/>
      <c r="F3" s="182"/>
      <c r="G3" s="182"/>
      <c r="H3" s="182"/>
      <c r="I3" s="122"/>
      <c r="J3" s="183"/>
    </row>
    <row r="4" spans="1:11" x14ac:dyDescent="0.2">
      <c r="A4" s="147" t="s">
        <v>121</v>
      </c>
      <c r="B4" s="149" t="s">
        <v>4</v>
      </c>
      <c r="C4" s="149" t="s">
        <v>5</v>
      </c>
      <c r="D4" s="184"/>
      <c r="E4" s="127"/>
      <c r="F4" s="149" t="s">
        <v>8</v>
      </c>
      <c r="G4" s="149"/>
      <c r="H4" s="149"/>
      <c r="I4" s="149" t="s">
        <v>108</v>
      </c>
      <c r="J4" s="128"/>
    </row>
    <row r="5" spans="1:11" x14ac:dyDescent="0.2">
      <c r="A5" s="148"/>
      <c r="B5" s="150"/>
      <c r="C5" s="185"/>
      <c r="D5" s="185"/>
      <c r="E5" s="94"/>
      <c r="F5" s="51" t="s">
        <v>6</v>
      </c>
      <c r="G5" s="51" t="s">
        <v>10</v>
      </c>
      <c r="H5" s="51" t="s">
        <v>7</v>
      </c>
      <c r="I5" s="150"/>
      <c r="J5" s="95"/>
    </row>
    <row r="6" spans="1:11" ht="48" x14ac:dyDescent="0.2">
      <c r="A6" s="9" t="s">
        <v>138</v>
      </c>
      <c r="B6" s="56" t="s">
        <v>27</v>
      </c>
      <c r="C6" s="180" t="s">
        <v>179</v>
      </c>
      <c r="D6" s="92"/>
      <c r="E6" s="94"/>
      <c r="F6" s="74" t="s">
        <v>220</v>
      </c>
      <c r="G6" s="10"/>
      <c r="H6" s="6"/>
      <c r="I6" s="168" t="s">
        <v>221</v>
      </c>
      <c r="J6" s="95"/>
    </row>
    <row r="7" spans="1:11" ht="60" x14ac:dyDescent="0.2">
      <c r="A7" s="9" t="s">
        <v>139</v>
      </c>
      <c r="B7" s="56" t="s">
        <v>28</v>
      </c>
      <c r="C7" s="180" t="s">
        <v>180</v>
      </c>
      <c r="D7" s="92"/>
      <c r="E7" s="94"/>
      <c r="F7" s="144" t="s">
        <v>190</v>
      </c>
      <c r="G7" s="144"/>
      <c r="H7" s="144"/>
      <c r="I7" s="144"/>
      <c r="J7" s="95"/>
    </row>
    <row r="8" spans="1:11" ht="60" x14ac:dyDescent="0.2">
      <c r="A8" s="9" t="s">
        <v>140</v>
      </c>
      <c r="B8" s="56" t="s">
        <v>29</v>
      </c>
      <c r="C8" s="180" t="s">
        <v>181</v>
      </c>
      <c r="D8" s="92"/>
      <c r="E8" s="94"/>
      <c r="F8" s="11"/>
      <c r="G8" s="10"/>
      <c r="H8" s="35">
        <v>1647756</v>
      </c>
      <c r="I8" s="168"/>
      <c r="J8" s="95"/>
    </row>
    <row r="9" spans="1:11" ht="21.75" customHeight="1" x14ac:dyDescent="0.2">
      <c r="A9" s="9" t="s">
        <v>141</v>
      </c>
      <c r="B9" s="56" t="s">
        <v>9</v>
      </c>
      <c r="C9" s="177" t="s">
        <v>30</v>
      </c>
      <c r="D9" s="92"/>
      <c r="E9" s="92"/>
      <c r="F9" s="69">
        <v>111</v>
      </c>
      <c r="G9" s="6"/>
      <c r="H9" s="6"/>
      <c r="I9" s="168" t="s">
        <v>230</v>
      </c>
      <c r="J9" s="95"/>
    </row>
    <row r="10" spans="1:11" ht="25.5" customHeight="1" x14ac:dyDescent="0.2">
      <c r="A10" s="9" t="s">
        <v>142</v>
      </c>
      <c r="B10" s="56" t="s">
        <v>9</v>
      </c>
      <c r="C10" s="177" t="s">
        <v>75</v>
      </c>
      <c r="D10" s="92"/>
      <c r="E10" s="92"/>
      <c r="F10" s="69">
        <v>15</v>
      </c>
      <c r="G10" s="6"/>
      <c r="H10" s="6"/>
      <c r="I10" s="168" t="s">
        <v>227</v>
      </c>
      <c r="J10" s="95"/>
      <c r="K10" s="68"/>
    </row>
    <row r="11" spans="1:11" ht="25.5" customHeight="1" x14ac:dyDescent="0.2">
      <c r="A11" s="9" t="s">
        <v>143</v>
      </c>
      <c r="B11" s="56" t="s">
        <v>9</v>
      </c>
      <c r="C11" s="177" t="s">
        <v>83</v>
      </c>
      <c r="D11" s="92"/>
      <c r="E11" s="92"/>
      <c r="F11" s="11"/>
      <c r="G11" s="34">
        <f>IF(OR(F$9=0,F$9=" ",F10=0,F10="")," ",F10/F$9)</f>
        <v>0.13513513513513514</v>
      </c>
      <c r="H11" s="6"/>
      <c r="I11" s="168"/>
      <c r="J11" s="95"/>
    </row>
    <row r="12" spans="1:11" ht="25.5" customHeight="1" x14ac:dyDescent="0.2">
      <c r="A12" s="9" t="s">
        <v>144</v>
      </c>
      <c r="B12" s="56" t="s">
        <v>9</v>
      </c>
      <c r="C12" s="177" t="s">
        <v>76</v>
      </c>
      <c r="D12" s="92"/>
      <c r="E12" s="92"/>
      <c r="F12" s="69">
        <v>0</v>
      </c>
      <c r="G12" s="6"/>
      <c r="H12" s="6"/>
      <c r="I12" s="168"/>
      <c r="J12" s="95"/>
    </row>
    <row r="13" spans="1:11" ht="25.5" customHeight="1" x14ac:dyDescent="0.2">
      <c r="A13" s="9" t="s">
        <v>145</v>
      </c>
      <c r="B13" s="56" t="s">
        <v>9</v>
      </c>
      <c r="C13" s="177" t="s">
        <v>84</v>
      </c>
      <c r="D13" s="92"/>
      <c r="E13" s="92"/>
      <c r="F13" s="11"/>
      <c r="G13" s="34" t="str">
        <f>IF(OR(F$9=0,F$9=" ",F12=0,F12="")," ",F12/F$9)</f>
        <v xml:space="preserve"> </v>
      </c>
      <c r="H13" s="6"/>
      <c r="I13" s="168"/>
      <c r="J13" s="95"/>
    </row>
    <row r="14" spans="1:11" ht="25.5" customHeight="1" x14ac:dyDescent="0.2">
      <c r="A14" s="9" t="s">
        <v>146</v>
      </c>
      <c r="B14" s="56" t="s">
        <v>9</v>
      </c>
      <c r="C14" s="177" t="s">
        <v>77</v>
      </c>
      <c r="D14" s="92"/>
      <c r="E14" s="92"/>
      <c r="F14" s="69">
        <v>0</v>
      </c>
      <c r="G14" s="6"/>
      <c r="H14" s="6"/>
      <c r="I14" s="168"/>
      <c r="J14" s="95"/>
    </row>
    <row r="15" spans="1:11" ht="25.5" customHeight="1" x14ac:dyDescent="0.2">
      <c r="A15" s="9" t="s">
        <v>147</v>
      </c>
      <c r="B15" s="56" t="s">
        <v>9</v>
      </c>
      <c r="C15" s="177" t="s">
        <v>85</v>
      </c>
      <c r="D15" s="92"/>
      <c r="E15" s="92"/>
      <c r="F15" s="11"/>
      <c r="G15" s="34" t="str">
        <f>IF(OR(F$9=0,F$9=" ",F14=0,F14="")," ",F14/F$9)</f>
        <v xml:space="preserve"> </v>
      </c>
      <c r="H15" s="6"/>
      <c r="I15" s="168"/>
      <c r="J15" s="95"/>
    </row>
    <row r="16" spans="1:11" ht="25.5" customHeight="1" x14ac:dyDescent="0.2">
      <c r="A16" s="9" t="s">
        <v>148</v>
      </c>
      <c r="B16" s="56" t="s">
        <v>9</v>
      </c>
      <c r="C16" s="177" t="s">
        <v>78</v>
      </c>
      <c r="D16" s="92"/>
      <c r="E16" s="92"/>
      <c r="F16" s="69">
        <v>0</v>
      </c>
      <c r="G16" s="6"/>
      <c r="H16" s="6"/>
      <c r="I16" s="168"/>
      <c r="J16" s="95"/>
    </row>
    <row r="17" spans="1:10" ht="25.5" customHeight="1" x14ac:dyDescent="0.2">
      <c r="A17" s="9" t="s">
        <v>149</v>
      </c>
      <c r="B17" s="56" t="s">
        <v>9</v>
      </c>
      <c r="C17" s="177" t="s">
        <v>86</v>
      </c>
      <c r="D17" s="92"/>
      <c r="E17" s="92"/>
      <c r="F17" s="11"/>
      <c r="G17" s="34" t="str">
        <f>IF(OR(F$9=0,F$9=" ",F16=0,F16="")," ",F16/F$9)</f>
        <v xml:space="preserve"> </v>
      </c>
      <c r="H17" s="6"/>
      <c r="I17" s="168"/>
      <c r="J17" s="95"/>
    </row>
    <row r="18" spans="1:10" ht="25.5" customHeight="1" x14ac:dyDescent="0.2">
      <c r="A18" s="9" t="s">
        <v>150</v>
      </c>
      <c r="B18" s="56" t="s">
        <v>9</v>
      </c>
      <c r="C18" s="177" t="s">
        <v>79</v>
      </c>
      <c r="D18" s="92"/>
      <c r="E18" s="92"/>
      <c r="F18" s="69">
        <v>0</v>
      </c>
      <c r="G18" s="6"/>
      <c r="H18" s="6"/>
      <c r="I18" s="168"/>
      <c r="J18" s="95"/>
    </row>
    <row r="19" spans="1:10" ht="25.5" customHeight="1" x14ac:dyDescent="0.2">
      <c r="A19" s="9" t="s">
        <v>151</v>
      </c>
      <c r="B19" s="56" t="s">
        <v>9</v>
      </c>
      <c r="C19" s="177" t="s">
        <v>87</v>
      </c>
      <c r="D19" s="92"/>
      <c r="E19" s="92"/>
      <c r="F19" s="11"/>
      <c r="G19" s="34" t="str">
        <f>IF(OR(F$9=0,F$9=" ",F18=0,F18="")," ",F18/F$9)</f>
        <v xml:space="preserve"> </v>
      </c>
      <c r="H19" s="6"/>
      <c r="I19" s="168"/>
      <c r="J19" s="95"/>
    </row>
    <row r="20" spans="1:10" ht="25.5" customHeight="1" x14ac:dyDescent="0.2">
      <c r="A20" s="9" t="s">
        <v>152</v>
      </c>
      <c r="B20" s="56" t="s">
        <v>9</v>
      </c>
      <c r="C20" s="177" t="s">
        <v>80</v>
      </c>
      <c r="D20" s="92"/>
      <c r="E20" s="92"/>
      <c r="F20" s="69">
        <v>2</v>
      </c>
      <c r="G20" s="6"/>
      <c r="H20" s="6"/>
      <c r="I20" s="168" t="s">
        <v>228</v>
      </c>
      <c r="J20" s="95"/>
    </row>
    <row r="21" spans="1:10" ht="25.5" customHeight="1" x14ac:dyDescent="0.2">
      <c r="A21" s="9" t="s">
        <v>153</v>
      </c>
      <c r="B21" s="56" t="s">
        <v>9</v>
      </c>
      <c r="C21" s="177" t="s">
        <v>88</v>
      </c>
      <c r="D21" s="92"/>
      <c r="E21" s="92"/>
      <c r="F21" s="11"/>
      <c r="G21" s="34">
        <f>IF(OR(F$9=0,F$9=" ",F20=0,F20="")," ",F20/F$9)</f>
        <v>1.8018018018018018E-2</v>
      </c>
      <c r="H21" s="6"/>
      <c r="I21" s="168"/>
      <c r="J21" s="95"/>
    </row>
    <row r="22" spans="1:10" ht="25.5" customHeight="1" x14ac:dyDescent="0.2">
      <c r="A22" s="9" t="s">
        <v>154</v>
      </c>
      <c r="B22" s="56" t="s">
        <v>9</v>
      </c>
      <c r="C22" s="177" t="s">
        <v>81</v>
      </c>
      <c r="D22" s="92"/>
      <c r="E22" s="92"/>
      <c r="F22" s="69">
        <v>0</v>
      </c>
      <c r="G22" s="6"/>
      <c r="H22" s="6"/>
      <c r="I22" s="168"/>
      <c r="J22" s="95"/>
    </row>
    <row r="23" spans="1:10" ht="25.5" customHeight="1" x14ac:dyDescent="0.2">
      <c r="A23" s="9" t="s">
        <v>155</v>
      </c>
      <c r="B23" s="56" t="s">
        <v>9</v>
      </c>
      <c r="C23" s="177" t="s">
        <v>89</v>
      </c>
      <c r="D23" s="92"/>
      <c r="E23" s="92"/>
      <c r="F23" s="11"/>
      <c r="G23" s="34" t="str">
        <f>IF(OR(F$9=0,F$9=" ",F22=0,F22="")," ",F22/F$9)</f>
        <v xml:space="preserve"> </v>
      </c>
      <c r="H23" s="6"/>
      <c r="I23" s="168"/>
      <c r="J23" s="95"/>
    </row>
    <row r="24" spans="1:10" ht="21.75" customHeight="1" x14ac:dyDescent="0.2">
      <c r="A24" s="9" t="s">
        <v>156</v>
      </c>
      <c r="B24" s="56" t="s">
        <v>9</v>
      </c>
      <c r="C24" s="177" t="s">
        <v>82</v>
      </c>
      <c r="D24" s="92"/>
      <c r="E24" s="92"/>
      <c r="F24" s="69">
        <v>94</v>
      </c>
      <c r="G24" s="6"/>
      <c r="H24" s="6"/>
      <c r="I24" s="168" t="s">
        <v>229</v>
      </c>
      <c r="J24" s="95"/>
    </row>
    <row r="25" spans="1:10" ht="21.75" customHeight="1" x14ac:dyDescent="0.2">
      <c r="A25" s="9" t="s">
        <v>157</v>
      </c>
      <c r="B25" s="56" t="s">
        <v>9</v>
      </c>
      <c r="C25" s="177" t="s">
        <v>90</v>
      </c>
      <c r="D25" s="92"/>
      <c r="E25" s="92"/>
      <c r="F25" s="11"/>
      <c r="G25" s="34">
        <f>IF(OR(F$9=0,F$9=" ",F24=0,F24="")," ",F24/F$9)</f>
        <v>0.84684684684684686</v>
      </c>
      <c r="H25" s="6"/>
      <c r="I25" s="168" t="s">
        <v>222</v>
      </c>
      <c r="J25" s="95"/>
    </row>
    <row r="26" spans="1:10" ht="24.75" customHeight="1" x14ac:dyDescent="0.2">
      <c r="A26" s="178" t="s">
        <v>158</v>
      </c>
      <c r="B26" s="166" t="s">
        <v>9</v>
      </c>
      <c r="C26" s="166" t="s">
        <v>91</v>
      </c>
      <c r="D26" s="167"/>
      <c r="E26" s="92"/>
      <c r="F26" s="11"/>
      <c r="G26" s="10"/>
      <c r="H26" s="6"/>
      <c r="I26" s="168"/>
      <c r="J26" s="95"/>
    </row>
    <row r="27" spans="1:10" ht="16.5" customHeight="1" x14ac:dyDescent="0.2">
      <c r="A27" s="178"/>
      <c r="B27" s="166"/>
      <c r="C27" s="166" t="s">
        <v>92</v>
      </c>
      <c r="D27" s="167"/>
      <c r="E27" s="92"/>
      <c r="F27" s="60">
        <v>32</v>
      </c>
      <c r="G27" s="10"/>
      <c r="H27" s="6"/>
      <c r="I27" s="168" t="s">
        <v>223</v>
      </c>
      <c r="J27" s="95"/>
    </row>
    <row r="28" spans="1:10" ht="15.75" customHeight="1" x14ac:dyDescent="0.2">
      <c r="A28" s="178"/>
      <c r="B28" s="166"/>
      <c r="C28" s="166" t="s">
        <v>93</v>
      </c>
      <c r="D28" s="167"/>
      <c r="E28" s="92"/>
      <c r="F28" s="11"/>
      <c r="G28" s="34">
        <f>IF(OR(F$9=0,F$9=" ",F27=0,F27="")," ",(F27/F$9))</f>
        <v>0.28828828828828829</v>
      </c>
      <c r="H28" s="6"/>
      <c r="I28" s="168"/>
      <c r="J28" s="95"/>
    </row>
    <row r="29" spans="1:10" ht="15.75" customHeight="1" x14ac:dyDescent="0.2">
      <c r="A29" s="178"/>
      <c r="B29" s="166"/>
      <c r="C29" s="166" t="s">
        <v>94</v>
      </c>
      <c r="D29" s="167"/>
      <c r="E29" s="92"/>
      <c r="F29" s="60">
        <v>0</v>
      </c>
      <c r="G29" s="36"/>
      <c r="H29" s="6"/>
      <c r="I29" s="168"/>
      <c r="J29" s="95"/>
    </row>
    <row r="30" spans="1:10" ht="18" customHeight="1" x14ac:dyDescent="0.2">
      <c r="A30" s="178"/>
      <c r="B30" s="166"/>
      <c r="C30" s="166" t="s">
        <v>95</v>
      </c>
      <c r="D30" s="167"/>
      <c r="E30" s="92"/>
      <c r="F30" s="11"/>
      <c r="G30" s="34" t="str">
        <f>IF(OR(F$9=0,F$9=" ",F29=0,F29="")," ",(F29/F$9))</f>
        <v xml:space="preserve"> </v>
      </c>
      <c r="H30" s="6"/>
      <c r="I30" s="168"/>
      <c r="J30" s="95"/>
    </row>
    <row r="31" spans="1:10" ht="15.75" customHeight="1" x14ac:dyDescent="0.2">
      <c r="A31" s="178"/>
      <c r="B31" s="166"/>
      <c r="C31" s="166" t="s">
        <v>96</v>
      </c>
      <c r="D31" s="167"/>
      <c r="E31" s="92"/>
      <c r="F31" s="60">
        <v>0</v>
      </c>
      <c r="G31" s="36"/>
      <c r="H31" s="6"/>
      <c r="I31" s="168"/>
      <c r="J31" s="95"/>
    </row>
    <row r="32" spans="1:10" ht="15.75" customHeight="1" x14ac:dyDescent="0.2">
      <c r="A32" s="178"/>
      <c r="B32" s="166"/>
      <c r="C32" s="166" t="s">
        <v>97</v>
      </c>
      <c r="D32" s="167"/>
      <c r="E32" s="92"/>
      <c r="F32" s="11"/>
      <c r="G32" s="34" t="str">
        <f>IF(OR(F$9=0,F$9=" ",F31=0,F31="")," ",(F31/F$9))</f>
        <v xml:space="preserve"> </v>
      </c>
      <c r="H32" s="6"/>
      <c r="I32" s="168"/>
      <c r="J32" s="95"/>
    </row>
    <row r="33" spans="1:10" ht="16.5" customHeight="1" x14ac:dyDescent="0.2">
      <c r="A33" s="178"/>
      <c r="B33" s="166"/>
      <c r="C33" s="166" t="s">
        <v>98</v>
      </c>
      <c r="D33" s="167"/>
      <c r="E33" s="92"/>
      <c r="F33" s="60">
        <v>0</v>
      </c>
      <c r="G33" s="36"/>
      <c r="H33" s="6"/>
      <c r="I33" s="168"/>
      <c r="J33" s="95"/>
    </row>
    <row r="34" spans="1:10" ht="16.5" customHeight="1" x14ac:dyDescent="0.2">
      <c r="A34" s="178"/>
      <c r="B34" s="166"/>
      <c r="C34" s="166" t="s">
        <v>99</v>
      </c>
      <c r="D34" s="167"/>
      <c r="E34" s="92"/>
      <c r="F34" s="11"/>
      <c r="G34" s="34" t="str">
        <f>IF(OR(F$9=0,F$9=" ",F33=0,F33="")," ",(F33/F$9))</f>
        <v xml:space="preserve"> </v>
      </c>
      <c r="H34" s="6"/>
      <c r="I34" s="168"/>
      <c r="J34" s="95"/>
    </row>
    <row r="35" spans="1:10" ht="16.5" customHeight="1" x14ac:dyDescent="0.2">
      <c r="A35" s="178"/>
      <c r="B35" s="166"/>
      <c r="C35" s="166" t="s">
        <v>100</v>
      </c>
      <c r="D35" s="167"/>
      <c r="E35" s="92"/>
      <c r="F35" s="60">
        <v>0</v>
      </c>
      <c r="G35" s="36"/>
      <c r="H35" s="6"/>
      <c r="I35" s="168"/>
      <c r="J35" s="95"/>
    </row>
    <row r="36" spans="1:10" ht="18" customHeight="1" x14ac:dyDescent="0.2">
      <c r="A36" s="178"/>
      <c r="B36" s="166"/>
      <c r="C36" s="166" t="s">
        <v>101</v>
      </c>
      <c r="D36" s="167"/>
      <c r="E36" s="92"/>
      <c r="F36" s="11"/>
      <c r="G36" s="34" t="str">
        <f>IF(OR(F$9=0,F$9=" ",F35=0,F35="")," ",(F35/F$9))</f>
        <v xml:space="preserve"> </v>
      </c>
      <c r="H36" s="6"/>
      <c r="I36" s="168"/>
      <c r="J36" s="95"/>
    </row>
    <row r="37" spans="1:10" ht="14.25" customHeight="1" x14ac:dyDescent="0.2">
      <c r="A37" s="178"/>
      <c r="B37" s="166"/>
      <c r="C37" s="166" t="s">
        <v>102</v>
      </c>
      <c r="D37" s="167"/>
      <c r="E37" s="92"/>
      <c r="F37" s="60">
        <v>59</v>
      </c>
      <c r="G37" s="36"/>
      <c r="H37" s="6"/>
      <c r="I37" s="168" t="s">
        <v>224</v>
      </c>
      <c r="J37" s="95"/>
    </row>
    <row r="38" spans="1:10" ht="15.75" customHeight="1" x14ac:dyDescent="0.2">
      <c r="A38" s="178"/>
      <c r="B38" s="166"/>
      <c r="C38" s="166" t="s">
        <v>103</v>
      </c>
      <c r="D38" s="167"/>
      <c r="E38" s="92"/>
      <c r="F38" s="11"/>
      <c r="G38" s="34">
        <f>IF(OR(F$9=0,F$9=" ",F37=0,F37="")," ",(F37/F$9))</f>
        <v>0.53153153153153154</v>
      </c>
      <c r="H38" s="6"/>
      <c r="I38" s="168"/>
      <c r="J38" s="95"/>
    </row>
    <row r="39" spans="1:10" ht="15" customHeight="1" x14ac:dyDescent="0.2">
      <c r="A39" s="178"/>
      <c r="B39" s="166"/>
      <c r="C39" s="166" t="s">
        <v>104</v>
      </c>
      <c r="D39" s="167"/>
      <c r="E39" s="92"/>
      <c r="F39" s="60">
        <v>9</v>
      </c>
      <c r="G39" s="36"/>
      <c r="H39" s="6"/>
      <c r="I39" s="168" t="s">
        <v>225</v>
      </c>
      <c r="J39" s="95"/>
    </row>
    <row r="40" spans="1:10" ht="15" customHeight="1" x14ac:dyDescent="0.2">
      <c r="A40" s="178"/>
      <c r="B40" s="166"/>
      <c r="C40" s="166" t="s">
        <v>105</v>
      </c>
      <c r="D40" s="167"/>
      <c r="E40" s="92"/>
      <c r="F40" s="11"/>
      <c r="G40" s="34">
        <f>IF(OR(F$9=0,F$9=" ",F39=0,F39="")," ",(F39/F$9))</f>
        <v>8.1081081081081086E-2</v>
      </c>
      <c r="H40" s="6"/>
      <c r="I40" s="168"/>
      <c r="J40" s="95"/>
    </row>
    <row r="41" spans="1:10" ht="15.75" customHeight="1" x14ac:dyDescent="0.2">
      <c r="A41" s="178"/>
      <c r="B41" s="166"/>
      <c r="C41" s="166" t="s">
        <v>106</v>
      </c>
      <c r="D41" s="167"/>
      <c r="E41" s="92"/>
      <c r="F41" s="60">
        <v>11</v>
      </c>
      <c r="G41" s="36"/>
      <c r="H41" s="6"/>
      <c r="I41" s="169" t="s">
        <v>226</v>
      </c>
      <c r="J41" s="170"/>
    </row>
    <row r="42" spans="1:10" ht="18.75" customHeight="1" thickBot="1" x14ac:dyDescent="0.25">
      <c r="A42" s="179"/>
      <c r="B42" s="171"/>
      <c r="C42" s="171" t="s">
        <v>107</v>
      </c>
      <c r="D42" s="172"/>
      <c r="E42" s="97"/>
      <c r="F42" s="12"/>
      <c r="G42" s="37">
        <f>IF(OR(F$9=0,F$9=" ",F41=0,F41="")," ",(F41/F$9))</f>
        <v>9.90990990990991E-2</v>
      </c>
      <c r="H42" s="8"/>
      <c r="I42" s="173"/>
      <c r="J42" s="100"/>
    </row>
    <row r="45" spans="1:10" ht="13.5" thickBot="1" x14ac:dyDescent="0.25"/>
    <row r="46" spans="1:10" ht="13.5" thickBot="1" x14ac:dyDescent="0.25">
      <c r="A46" s="174" t="s">
        <v>186</v>
      </c>
      <c r="B46" s="175"/>
      <c r="C46" s="175"/>
      <c r="D46" s="175"/>
      <c r="E46" s="176"/>
    </row>
    <row r="47" spans="1:10" ht="25.5" x14ac:dyDescent="0.2">
      <c r="A47" s="164" t="s">
        <v>14</v>
      </c>
      <c r="B47" s="127"/>
      <c r="C47" s="62" t="s">
        <v>114</v>
      </c>
      <c r="D47" s="104" t="s">
        <v>108</v>
      </c>
      <c r="E47" s="165"/>
    </row>
    <row r="48" spans="1:10" ht="22.5" customHeight="1" x14ac:dyDescent="0.2">
      <c r="A48" s="157" t="s">
        <v>111</v>
      </c>
      <c r="B48" s="94"/>
      <c r="C48" s="64" t="s">
        <v>209</v>
      </c>
      <c r="D48" s="158"/>
      <c r="E48" s="159"/>
    </row>
    <row r="49" spans="1:5" ht="24" customHeight="1" x14ac:dyDescent="0.2">
      <c r="A49" s="87" t="s">
        <v>113</v>
      </c>
      <c r="B49" s="94"/>
      <c r="C49" s="64" t="s">
        <v>209</v>
      </c>
      <c r="D49" s="160"/>
      <c r="E49" s="159"/>
    </row>
    <row r="50" spans="1:5" ht="23.25" customHeight="1" thickBot="1" x14ac:dyDescent="0.25">
      <c r="A50" s="161" t="s">
        <v>112</v>
      </c>
      <c r="B50" s="99"/>
      <c r="C50" s="65" t="s">
        <v>220</v>
      </c>
      <c r="D50" s="162" t="s">
        <v>221</v>
      </c>
      <c r="E50" s="163"/>
    </row>
  </sheetData>
  <mergeCells count="91">
    <mergeCell ref="A3:J3"/>
    <mergeCell ref="A4:A5"/>
    <mergeCell ref="B4:B5"/>
    <mergeCell ref="C4:E5"/>
    <mergeCell ref="F4:H4"/>
    <mergeCell ref="I4:J5"/>
    <mergeCell ref="C6:E6"/>
    <mergeCell ref="I6:J6"/>
    <mergeCell ref="C7:E7"/>
    <mergeCell ref="F7:J7"/>
    <mergeCell ref="C8:E8"/>
    <mergeCell ref="I8:J8"/>
    <mergeCell ref="C9:E9"/>
    <mergeCell ref="I9:J9"/>
    <mergeCell ref="C10:E10"/>
    <mergeCell ref="I10:J10"/>
    <mergeCell ref="C11:E11"/>
    <mergeCell ref="I11:J11"/>
    <mergeCell ref="C12:E12"/>
    <mergeCell ref="I12:J12"/>
    <mergeCell ref="C13:E13"/>
    <mergeCell ref="I13:J13"/>
    <mergeCell ref="C14:E14"/>
    <mergeCell ref="I14:J14"/>
    <mergeCell ref="C15:E15"/>
    <mergeCell ref="I15:J15"/>
    <mergeCell ref="C16:E16"/>
    <mergeCell ref="I16:J16"/>
    <mergeCell ref="C17:E17"/>
    <mergeCell ref="I17:J17"/>
    <mergeCell ref="C21:E21"/>
    <mergeCell ref="I21:J21"/>
    <mergeCell ref="C18:E18"/>
    <mergeCell ref="I18:J18"/>
    <mergeCell ref="C19:E19"/>
    <mergeCell ref="I19:J19"/>
    <mergeCell ref="C20:E20"/>
    <mergeCell ref="I20:J20"/>
    <mergeCell ref="C22:E22"/>
    <mergeCell ref="I22:J22"/>
    <mergeCell ref="C23:E23"/>
    <mergeCell ref="I23:J23"/>
    <mergeCell ref="C24:E24"/>
    <mergeCell ref="I24:J24"/>
    <mergeCell ref="C25:E25"/>
    <mergeCell ref="I25:J25"/>
    <mergeCell ref="A26:A42"/>
    <mergeCell ref="B26:B42"/>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A47:B47"/>
    <mergeCell ref="D47:E47"/>
    <mergeCell ref="C38:E38"/>
    <mergeCell ref="I38:J38"/>
    <mergeCell ref="C39:E39"/>
    <mergeCell ref="I39:J39"/>
    <mergeCell ref="C40:E40"/>
    <mergeCell ref="I40:J40"/>
    <mergeCell ref="C41:E41"/>
    <mergeCell ref="I41:J41"/>
    <mergeCell ref="C42:E42"/>
    <mergeCell ref="I42:J42"/>
    <mergeCell ref="A46:E46"/>
    <mergeCell ref="A48:B48"/>
    <mergeCell ref="D48:E48"/>
    <mergeCell ref="A49:B49"/>
    <mergeCell ref="D49:E49"/>
    <mergeCell ref="A50:B50"/>
    <mergeCell ref="D50:E50"/>
  </mergeCells>
  <pageMargins left="0.7" right="0.7" top="0.75" bottom="0.75" header="0.3" footer="0.3"/>
  <pageSetup paperSize="9" scale="61" orientation="portrait" r:id="rId1"/>
  <headerFooter>
    <oddHeader>&amp;C&amp;"Arial,Bold"&amp;12 2017 Electricity Licence Reporting Datasheets - NQ&amp;R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Normal="100" workbookViewId="0">
      <selection activeCell="E8" sqref="E8"/>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15.75" x14ac:dyDescent="0.25">
      <c r="A1" s="2"/>
      <c r="B1" s="3"/>
      <c r="C1" s="1"/>
      <c r="E1" s="3"/>
      <c r="F1" s="3"/>
      <c r="G1" s="3"/>
    </row>
    <row r="2" spans="1:10" ht="13.5" thickBot="1" x14ac:dyDescent="0.25"/>
    <row r="3" spans="1:10" ht="13.5" thickBot="1" x14ac:dyDescent="0.25">
      <c r="A3" s="188" t="s">
        <v>32</v>
      </c>
      <c r="B3" s="189"/>
      <c r="C3" s="189"/>
      <c r="D3" s="189"/>
      <c r="E3" s="189"/>
      <c r="F3" s="189"/>
      <c r="G3" s="189"/>
      <c r="H3" s="146"/>
      <c r="I3" s="146"/>
      <c r="J3" s="123"/>
    </row>
    <row r="4" spans="1:10" x14ac:dyDescent="0.2">
      <c r="A4" s="147" t="s">
        <v>121</v>
      </c>
      <c r="B4" s="149" t="s">
        <v>4</v>
      </c>
      <c r="C4" s="149" t="s">
        <v>5</v>
      </c>
      <c r="D4" s="126"/>
      <c r="E4" s="149" t="s">
        <v>8</v>
      </c>
      <c r="F4" s="149"/>
      <c r="G4" s="149"/>
      <c r="H4" s="149" t="s">
        <v>108</v>
      </c>
      <c r="I4" s="127"/>
      <c r="J4" s="128"/>
    </row>
    <row r="5" spans="1:10" x14ac:dyDescent="0.2">
      <c r="A5" s="148"/>
      <c r="B5" s="150"/>
      <c r="C5" s="150"/>
      <c r="D5" s="92"/>
      <c r="E5" s="51" t="s">
        <v>6</v>
      </c>
      <c r="F5" s="51" t="s">
        <v>10</v>
      </c>
      <c r="G5" s="51" t="s">
        <v>7</v>
      </c>
      <c r="H5" s="150"/>
      <c r="I5" s="94"/>
      <c r="J5" s="95"/>
    </row>
    <row r="6" spans="1:10" ht="60" x14ac:dyDescent="0.2">
      <c r="A6" s="9" t="s">
        <v>159</v>
      </c>
      <c r="B6" s="5" t="s">
        <v>31</v>
      </c>
      <c r="C6" s="166" t="s">
        <v>177</v>
      </c>
      <c r="D6" s="92"/>
      <c r="E6" s="60">
        <v>1</v>
      </c>
      <c r="F6" s="6"/>
      <c r="G6" s="35">
        <v>20</v>
      </c>
      <c r="H6" s="186"/>
      <c r="I6" s="94"/>
      <c r="J6" s="95"/>
    </row>
    <row r="7" spans="1:10" ht="60.75" thickBot="1" x14ac:dyDescent="0.25">
      <c r="A7" s="52" t="s">
        <v>160</v>
      </c>
      <c r="B7" s="7" t="s">
        <v>31</v>
      </c>
      <c r="C7" s="171" t="s">
        <v>178</v>
      </c>
      <c r="D7" s="97"/>
      <c r="E7" s="61">
        <v>346</v>
      </c>
      <c r="F7" s="8"/>
      <c r="G7" s="46">
        <v>27680</v>
      </c>
      <c r="H7" s="187" t="s">
        <v>219</v>
      </c>
      <c r="I7" s="99"/>
      <c r="J7" s="100"/>
    </row>
  </sheetData>
  <mergeCells count="10">
    <mergeCell ref="C6:D6"/>
    <mergeCell ref="H6:J6"/>
    <mergeCell ref="C7:D7"/>
    <mergeCell ref="H7:J7"/>
    <mergeCell ref="A3:J3"/>
    <mergeCell ref="A4:A5"/>
    <mergeCell ref="B4:B5"/>
    <mergeCell ref="C4:D5"/>
    <mergeCell ref="E4:G4"/>
    <mergeCell ref="H4:J5"/>
  </mergeCells>
  <pageMargins left="0.7" right="0.7" top="0.75" bottom="0.75" header="0.3" footer="0.3"/>
  <pageSetup paperSize="9" scale="61" orientation="portrait" r:id="rId1"/>
  <headerFooter>
    <oddHeader>&amp;C&amp;"Arial,Bold"&amp;12 2017 Electricity Licence Reporting Datasheets - NQ&amp;R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26" zoomScaleNormal="100" workbookViewId="0">
      <selection activeCell="L21" sqref="L21:M32"/>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13.5" thickBot="1" x14ac:dyDescent="0.25"/>
    <row r="2" spans="1:10" ht="13.5" thickBot="1" x14ac:dyDescent="0.25">
      <c r="A2" s="188" t="s">
        <v>63</v>
      </c>
      <c r="B2" s="189"/>
      <c r="C2" s="189"/>
      <c r="D2" s="189"/>
      <c r="E2" s="189"/>
      <c r="F2" s="189"/>
      <c r="G2" s="189"/>
      <c r="H2" s="146"/>
      <c r="I2" s="146"/>
      <c r="J2" s="123"/>
    </row>
    <row r="3" spans="1:10" x14ac:dyDescent="0.2">
      <c r="A3" s="147" t="s">
        <v>170</v>
      </c>
      <c r="B3" s="149" t="s">
        <v>4</v>
      </c>
      <c r="C3" s="151" t="s">
        <v>5</v>
      </c>
      <c r="D3" s="226"/>
      <c r="E3" s="153"/>
      <c r="F3" s="149" t="s">
        <v>8</v>
      </c>
      <c r="G3" s="127"/>
      <c r="H3" s="149" t="s">
        <v>108</v>
      </c>
      <c r="I3" s="127"/>
      <c r="J3" s="128"/>
    </row>
    <row r="4" spans="1:10" x14ac:dyDescent="0.2">
      <c r="A4" s="148"/>
      <c r="B4" s="150"/>
      <c r="C4" s="227"/>
      <c r="D4" s="228"/>
      <c r="E4" s="156"/>
      <c r="F4" s="59" t="s">
        <v>6</v>
      </c>
      <c r="G4" s="59" t="s">
        <v>10</v>
      </c>
      <c r="H4" s="150"/>
      <c r="I4" s="94"/>
      <c r="J4" s="95"/>
    </row>
    <row r="5" spans="1:10" ht="55.5" customHeight="1" x14ac:dyDescent="0.2">
      <c r="A5" s="48" t="s">
        <v>161</v>
      </c>
      <c r="B5" s="15" t="s">
        <v>9</v>
      </c>
      <c r="C5" s="220" t="s">
        <v>182</v>
      </c>
      <c r="D5" s="221"/>
      <c r="E5" s="222"/>
      <c r="F5" s="225" t="s">
        <v>193</v>
      </c>
      <c r="G5" s="185"/>
      <c r="H5" s="94"/>
      <c r="I5" s="94"/>
      <c r="J5" s="95"/>
    </row>
    <row r="6" spans="1:10" ht="39.75" customHeight="1" x14ac:dyDescent="0.2">
      <c r="A6" s="48" t="s">
        <v>162</v>
      </c>
      <c r="B6" s="15" t="s">
        <v>9</v>
      </c>
      <c r="C6" s="220" t="s">
        <v>33</v>
      </c>
      <c r="D6" s="221"/>
      <c r="E6" s="222"/>
      <c r="F6" s="225" t="s">
        <v>194</v>
      </c>
      <c r="G6" s="185"/>
      <c r="H6" s="94"/>
      <c r="I6" s="94"/>
      <c r="J6" s="95"/>
    </row>
    <row r="7" spans="1:10" ht="55.5" customHeight="1" x14ac:dyDescent="0.2">
      <c r="A7" s="48" t="s">
        <v>163</v>
      </c>
      <c r="B7" s="15" t="s">
        <v>9</v>
      </c>
      <c r="C7" s="220" t="s">
        <v>183</v>
      </c>
      <c r="D7" s="221"/>
      <c r="E7" s="222"/>
      <c r="F7" s="225" t="s">
        <v>195</v>
      </c>
      <c r="G7" s="185"/>
      <c r="H7" s="94"/>
      <c r="I7" s="94"/>
      <c r="J7" s="95"/>
    </row>
    <row r="8" spans="1:10" ht="52.5" customHeight="1" x14ac:dyDescent="0.2">
      <c r="A8" s="48" t="s">
        <v>164</v>
      </c>
      <c r="B8" s="15" t="s">
        <v>9</v>
      </c>
      <c r="C8" s="220" t="s">
        <v>184</v>
      </c>
      <c r="D8" s="221"/>
      <c r="E8" s="222"/>
      <c r="F8" s="225" t="s">
        <v>196</v>
      </c>
      <c r="G8" s="185"/>
      <c r="H8" s="94"/>
      <c r="I8" s="94"/>
      <c r="J8" s="95"/>
    </row>
    <row r="9" spans="1:10" ht="34.5" customHeight="1" x14ac:dyDescent="0.2">
      <c r="A9" s="48" t="s">
        <v>165</v>
      </c>
      <c r="B9" s="15" t="s">
        <v>9</v>
      </c>
      <c r="C9" s="220" t="s">
        <v>34</v>
      </c>
      <c r="D9" s="221"/>
      <c r="E9" s="222"/>
      <c r="F9" s="225" t="s">
        <v>197</v>
      </c>
      <c r="G9" s="185"/>
      <c r="H9" s="94"/>
      <c r="I9" s="94"/>
      <c r="J9" s="95"/>
    </row>
    <row r="10" spans="1:10" ht="24.75" customHeight="1" x14ac:dyDescent="0.2">
      <c r="A10" s="48" t="s">
        <v>166</v>
      </c>
      <c r="B10" s="15" t="s">
        <v>9</v>
      </c>
      <c r="C10" s="220" t="s">
        <v>35</v>
      </c>
      <c r="D10" s="221"/>
      <c r="E10" s="222"/>
      <c r="F10" s="19"/>
      <c r="G10" s="38" t="s">
        <v>209</v>
      </c>
      <c r="H10" s="94"/>
      <c r="I10" s="94"/>
      <c r="J10" s="95"/>
    </row>
    <row r="11" spans="1:10" ht="24.75" customHeight="1" x14ac:dyDescent="0.2">
      <c r="A11" s="48" t="s">
        <v>167</v>
      </c>
      <c r="B11" s="15" t="s">
        <v>9</v>
      </c>
      <c r="C11" s="220" t="s">
        <v>36</v>
      </c>
      <c r="D11" s="221"/>
      <c r="E11" s="222"/>
      <c r="F11" s="38" t="s">
        <v>209</v>
      </c>
      <c r="G11" s="14"/>
      <c r="H11" s="94"/>
      <c r="I11" s="94"/>
      <c r="J11" s="95"/>
    </row>
    <row r="12" spans="1:10" ht="24.75" customHeight="1" x14ac:dyDescent="0.2">
      <c r="A12" s="48" t="s">
        <v>168</v>
      </c>
      <c r="B12" s="15" t="s">
        <v>9</v>
      </c>
      <c r="C12" s="220" t="s">
        <v>37</v>
      </c>
      <c r="D12" s="221"/>
      <c r="E12" s="222"/>
      <c r="F12" s="13">
        <v>57888</v>
      </c>
      <c r="G12" s="14"/>
      <c r="H12" s="223" t="s">
        <v>213</v>
      </c>
      <c r="I12" s="94"/>
      <c r="J12" s="95"/>
    </row>
    <row r="13" spans="1:10" ht="27.75" customHeight="1" thickBot="1" x14ac:dyDescent="0.25">
      <c r="A13" s="49" t="s">
        <v>169</v>
      </c>
      <c r="B13" s="17" t="s">
        <v>9</v>
      </c>
      <c r="C13" s="224" t="s">
        <v>38</v>
      </c>
      <c r="D13" s="137"/>
      <c r="E13" s="138"/>
      <c r="F13" s="39" t="s">
        <v>209</v>
      </c>
      <c r="G13" s="20"/>
      <c r="H13" s="99"/>
      <c r="I13" s="99"/>
      <c r="J13" s="100"/>
    </row>
    <row r="16" spans="1:10" ht="13.5" thickBot="1" x14ac:dyDescent="0.25">
      <c r="A16" s="214"/>
      <c r="B16" s="214"/>
      <c r="C16" s="214"/>
      <c r="D16" s="214"/>
      <c r="E16" s="214"/>
      <c r="F16" s="214"/>
      <c r="G16" s="214"/>
      <c r="H16" s="214"/>
      <c r="I16" s="214"/>
      <c r="J16" s="214"/>
    </row>
    <row r="17" spans="1:12" ht="13.5" thickBot="1" x14ac:dyDescent="0.25">
      <c r="A17" s="181" t="s">
        <v>200</v>
      </c>
      <c r="B17" s="215"/>
      <c r="C17" s="215"/>
      <c r="D17" s="215"/>
      <c r="E17" s="215"/>
      <c r="F17" s="215"/>
      <c r="G17" s="215"/>
      <c r="H17" s="215"/>
      <c r="I17" s="215"/>
      <c r="J17" s="216"/>
    </row>
    <row r="18" spans="1:12" x14ac:dyDescent="0.2">
      <c r="A18" s="124" t="s">
        <v>39</v>
      </c>
      <c r="B18" s="217"/>
      <c r="C18" s="66" t="s">
        <v>40</v>
      </c>
      <c r="D18" s="195" t="s">
        <v>41</v>
      </c>
      <c r="E18" s="197"/>
      <c r="F18" s="195" t="s">
        <v>42</v>
      </c>
      <c r="G18" s="197"/>
      <c r="H18" s="197"/>
      <c r="I18" s="195" t="s">
        <v>108</v>
      </c>
      <c r="J18" s="198"/>
    </row>
    <row r="19" spans="1:12" ht="25.5" x14ac:dyDescent="0.2">
      <c r="A19" s="201" t="s">
        <v>43</v>
      </c>
      <c r="B19" s="94"/>
      <c r="C19" s="67"/>
      <c r="D19" s="67" t="s">
        <v>44</v>
      </c>
      <c r="E19" s="50" t="s">
        <v>45</v>
      </c>
      <c r="F19" s="67" t="s">
        <v>46</v>
      </c>
      <c r="G19" s="67" t="s">
        <v>47</v>
      </c>
      <c r="H19" s="67" t="s">
        <v>48</v>
      </c>
      <c r="I19" s="199"/>
      <c r="J19" s="200"/>
    </row>
    <row r="20" spans="1:12" x14ac:dyDescent="0.2">
      <c r="A20" s="218" t="s">
        <v>11</v>
      </c>
      <c r="B20" s="94"/>
      <c r="C20" s="13" t="s">
        <v>209</v>
      </c>
      <c r="D20" s="13" t="s">
        <v>209</v>
      </c>
      <c r="E20" s="80" t="s">
        <v>209</v>
      </c>
      <c r="F20" s="80" t="s">
        <v>209</v>
      </c>
      <c r="G20" s="80" t="s">
        <v>209</v>
      </c>
      <c r="H20" s="80" t="s">
        <v>209</v>
      </c>
      <c r="I20" s="219"/>
      <c r="J20" s="95"/>
    </row>
    <row r="21" spans="1:12" x14ac:dyDescent="0.2">
      <c r="A21" s="218" t="s">
        <v>12</v>
      </c>
      <c r="B21" s="94"/>
      <c r="C21" s="13">
        <v>1501</v>
      </c>
      <c r="D21" s="13" t="s">
        <v>209</v>
      </c>
      <c r="E21" s="80" t="s">
        <v>209</v>
      </c>
      <c r="F21" s="80" t="s">
        <v>209</v>
      </c>
      <c r="G21" s="80" t="s">
        <v>209</v>
      </c>
      <c r="H21" s="80" t="s">
        <v>209</v>
      </c>
      <c r="I21" s="219" t="s">
        <v>218</v>
      </c>
      <c r="J21" s="95"/>
    </row>
    <row r="22" spans="1:12" ht="12.75" customHeight="1" x14ac:dyDescent="0.2">
      <c r="A22" s="190" t="s">
        <v>49</v>
      </c>
      <c r="B22" s="94"/>
      <c r="C22" s="64">
        <v>45135</v>
      </c>
      <c r="D22" s="75" t="s">
        <v>209</v>
      </c>
      <c r="E22" s="81" t="s">
        <v>209</v>
      </c>
      <c r="F22" s="81" t="s">
        <v>209</v>
      </c>
      <c r="G22" s="81" t="s">
        <v>209</v>
      </c>
      <c r="H22" s="81" t="s">
        <v>209</v>
      </c>
      <c r="I22" s="212" t="s">
        <v>218</v>
      </c>
      <c r="J22" s="213"/>
      <c r="L22" s="68"/>
    </row>
    <row r="23" spans="1:12" ht="13.5" customHeight="1" thickBot="1" x14ac:dyDescent="0.25">
      <c r="A23" s="191" t="s">
        <v>50</v>
      </c>
      <c r="B23" s="99"/>
      <c r="C23" s="65">
        <v>2112</v>
      </c>
      <c r="D23" s="76" t="s">
        <v>209</v>
      </c>
      <c r="E23" s="77" t="s">
        <v>209</v>
      </c>
      <c r="F23" s="77" t="s">
        <v>209</v>
      </c>
      <c r="G23" s="77" t="s">
        <v>209</v>
      </c>
      <c r="H23" s="77" t="s">
        <v>209</v>
      </c>
      <c r="I23" s="206" t="s">
        <v>218</v>
      </c>
      <c r="J23" s="207"/>
    </row>
    <row r="24" spans="1:12" x14ac:dyDescent="0.2">
      <c r="B24" s="4"/>
      <c r="C24" s="4"/>
      <c r="D24" s="3"/>
      <c r="E24" s="3"/>
      <c r="F24" s="3"/>
      <c r="G24" s="3"/>
      <c r="H24" s="3"/>
      <c r="I24" s="3"/>
      <c r="J24" s="3"/>
    </row>
    <row r="25" spans="1:12" ht="13.5" thickBot="1" x14ac:dyDescent="0.25">
      <c r="B25" s="4"/>
      <c r="C25" s="4"/>
      <c r="D25" s="3"/>
      <c r="E25" s="3"/>
      <c r="F25" s="3"/>
      <c r="G25" s="3"/>
      <c r="H25" s="3"/>
      <c r="I25" s="3"/>
      <c r="J25" s="3"/>
    </row>
    <row r="26" spans="1:12" ht="13.5" thickBot="1" x14ac:dyDescent="0.25">
      <c r="A26" s="101" t="s">
        <v>199</v>
      </c>
      <c r="B26" s="102"/>
      <c r="C26" s="102"/>
      <c r="D26" s="102"/>
      <c r="E26" s="102"/>
      <c r="F26" s="102"/>
      <c r="G26" s="102"/>
      <c r="H26" s="102"/>
      <c r="I26" s="123"/>
      <c r="J26" s="3"/>
    </row>
    <row r="27" spans="1:12" x14ac:dyDescent="0.2">
      <c r="A27" s="124" t="s">
        <v>51</v>
      </c>
      <c r="B27" s="127"/>
      <c r="C27" s="195"/>
      <c r="D27" s="209"/>
      <c r="E27" s="209"/>
      <c r="F27" s="209"/>
      <c r="G27" s="195" t="s">
        <v>108</v>
      </c>
      <c r="H27" s="210"/>
      <c r="I27" s="128"/>
      <c r="J27" s="3"/>
    </row>
    <row r="28" spans="1:12" x14ac:dyDescent="0.2">
      <c r="A28" s="208"/>
      <c r="B28" s="94"/>
      <c r="C28" s="67" t="s">
        <v>11</v>
      </c>
      <c r="D28" s="67" t="s">
        <v>12</v>
      </c>
      <c r="E28" s="67" t="s">
        <v>49</v>
      </c>
      <c r="F28" s="67" t="s">
        <v>50</v>
      </c>
      <c r="G28" s="199"/>
      <c r="H28" s="211"/>
      <c r="I28" s="95"/>
      <c r="J28" s="3"/>
    </row>
    <row r="29" spans="1:12" ht="13.5" thickBot="1" x14ac:dyDescent="0.25">
      <c r="A29" s="202" t="s">
        <v>40</v>
      </c>
      <c r="B29" s="99"/>
      <c r="C29" s="77" t="s">
        <v>209</v>
      </c>
      <c r="D29" s="21">
        <v>21</v>
      </c>
      <c r="E29" s="21">
        <v>424</v>
      </c>
      <c r="F29" s="21">
        <v>23</v>
      </c>
      <c r="G29" s="203" t="s">
        <v>216</v>
      </c>
      <c r="H29" s="99"/>
      <c r="I29" s="100"/>
      <c r="J29" s="3"/>
    </row>
    <row r="30" spans="1:12" x14ac:dyDescent="0.2">
      <c r="B30" s="3"/>
      <c r="C30" s="3"/>
      <c r="D30" s="3"/>
      <c r="E30" s="3"/>
      <c r="F30" s="3"/>
      <c r="G30" s="3"/>
      <c r="H30" s="3"/>
      <c r="I30" s="3"/>
      <c r="J30" s="3"/>
    </row>
    <row r="31" spans="1:12" ht="13.5" thickBot="1" x14ac:dyDescent="0.25">
      <c r="B31" s="3"/>
      <c r="C31" s="3"/>
      <c r="D31" s="3"/>
      <c r="E31" s="3"/>
      <c r="F31" s="3"/>
      <c r="G31" s="3"/>
      <c r="H31" s="3"/>
      <c r="I31" s="3"/>
      <c r="J31" s="3"/>
    </row>
    <row r="32" spans="1:12" ht="13.5" thickBot="1" x14ac:dyDescent="0.25">
      <c r="A32" s="174" t="s">
        <v>198</v>
      </c>
      <c r="B32" s="175"/>
      <c r="C32" s="175"/>
      <c r="D32" s="175"/>
      <c r="E32" s="175"/>
      <c r="F32" s="175"/>
      <c r="G32" s="175"/>
      <c r="H32" s="175"/>
      <c r="I32" s="175"/>
      <c r="J32" s="176"/>
    </row>
    <row r="33" spans="1:10" x14ac:dyDescent="0.2">
      <c r="A33" s="124" t="s">
        <v>52</v>
      </c>
      <c r="B33" s="127"/>
      <c r="C33" s="106" t="s">
        <v>41</v>
      </c>
      <c r="D33" s="204"/>
      <c r="E33" s="205"/>
      <c r="F33" s="195" t="s">
        <v>42</v>
      </c>
      <c r="G33" s="197"/>
      <c r="H33" s="197"/>
      <c r="I33" s="195" t="s">
        <v>108</v>
      </c>
      <c r="J33" s="198"/>
    </row>
    <row r="34" spans="1:10" ht="25.5" x14ac:dyDescent="0.2">
      <c r="A34" s="201" t="s">
        <v>43</v>
      </c>
      <c r="B34" s="94"/>
      <c r="C34" s="67" t="s">
        <v>53</v>
      </c>
      <c r="D34" s="67" t="s">
        <v>44</v>
      </c>
      <c r="E34" s="50" t="s">
        <v>45</v>
      </c>
      <c r="F34" s="67" t="s">
        <v>46</v>
      </c>
      <c r="G34" s="67" t="s">
        <v>47</v>
      </c>
      <c r="H34" s="67" t="s">
        <v>48</v>
      </c>
      <c r="I34" s="199"/>
      <c r="J34" s="200"/>
    </row>
    <row r="35" spans="1:10" x14ac:dyDescent="0.2">
      <c r="A35" s="190" t="s">
        <v>11</v>
      </c>
      <c r="B35" s="94"/>
      <c r="C35" s="22" t="s">
        <v>209</v>
      </c>
      <c r="D35" s="22" t="s">
        <v>209</v>
      </c>
      <c r="E35" s="78" t="s">
        <v>209</v>
      </c>
      <c r="F35" s="78" t="s">
        <v>209</v>
      </c>
      <c r="G35" s="78" t="s">
        <v>209</v>
      </c>
      <c r="H35" s="78" t="s">
        <v>209</v>
      </c>
      <c r="I35" s="196"/>
      <c r="J35" s="95"/>
    </row>
    <row r="36" spans="1:10" x14ac:dyDescent="0.2">
      <c r="A36" s="190" t="s">
        <v>12</v>
      </c>
      <c r="B36" s="94"/>
      <c r="C36" s="22" t="s">
        <v>209</v>
      </c>
      <c r="D36" s="22" t="s">
        <v>209</v>
      </c>
      <c r="E36" s="78" t="s">
        <v>209</v>
      </c>
      <c r="F36" s="78" t="s">
        <v>209</v>
      </c>
      <c r="G36" s="78" t="s">
        <v>209</v>
      </c>
      <c r="H36" s="78" t="s">
        <v>209</v>
      </c>
      <c r="I36" s="196"/>
      <c r="J36" s="95"/>
    </row>
    <row r="37" spans="1:10" x14ac:dyDescent="0.2">
      <c r="A37" s="190" t="s">
        <v>49</v>
      </c>
      <c r="B37" s="94"/>
      <c r="C37" s="22" t="s">
        <v>209</v>
      </c>
      <c r="D37" s="22" t="s">
        <v>209</v>
      </c>
      <c r="E37" s="78" t="s">
        <v>209</v>
      </c>
      <c r="F37" s="78" t="s">
        <v>209</v>
      </c>
      <c r="G37" s="78" t="s">
        <v>209</v>
      </c>
      <c r="H37" s="78" t="s">
        <v>209</v>
      </c>
      <c r="I37" s="196"/>
      <c r="J37" s="95"/>
    </row>
    <row r="38" spans="1:10" ht="13.5" thickBot="1" x14ac:dyDescent="0.25">
      <c r="A38" s="191" t="s">
        <v>50</v>
      </c>
      <c r="B38" s="99"/>
      <c r="C38" s="23" t="s">
        <v>209</v>
      </c>
      <c r="D38" s="23" t="s">
        <v>209</v>
      </c>
      <c r="E38" s="79" t="s">
        <v>209</v>
      </c>
      <c r="F38" s="79" t="s">
        <v>209</v>
      </c>
      <c r="G38" s="79" t="s">
        <v>209</v>
      </c>
      <c r="H38" s="79" t="s">
        <v>209</v>
      </c>
      <c r="I38" s="193"/>
      <c r="J38" s="100"/>
    </row>
    <row r="40" spans="1:10" ht="13.5" thickBot="1" x14ac:dyDescent="0.25"/>
    <row r="41" spans="1:10" ht="13.5" thickBot="1" x14ac:dyDescent="0.25">
      <c r="A41" s="101" t="s">
        <v>201</v>
      </c>
      <c r="B41" s="146"/>
      <c r="C41" s="146"/>
      <c r="D41" s="146"/>
      <c r="E41" s="146"/>
      <c r="F41" s="146"/>
      <c r="G41" s="146"/>
      <c r="H41" s="146"/>
      <c r="I41" s="146"/>
      <c r="J41" s="123"/>
    </row>
    <row r="42" spans="1:10" x14ac:dyDescent="0.2">
      <c r="A42" s="164" t="s">
        <v>54</v>
      </c>
      <c r="B42" s="127"/>
      <c r="C42" s="66"/>
      <c r="D42" s="195"/>
      <c r="E42" s="197"/>
      <c r="F42" s="195" t="s">
        <v>42</v>
      </c>
      <c r="G42" s="197"/>
      <c r="H42" s="197"/>
      <c r="I42" s="195" t="s">
        <v>108</v>
      </c>
      <c r="J42" s="198"/>
    </row>
    <row r="43" spans="1:10" x14ac:dyDescent="0.2">
      <c r="A43" s="201" t="s">
        <v>43</v>
      </c>
      <c r="B43" s="94"/>
      <c r="C43" s="67" t="s">
        <v>55</v>
      </c>
      <c r="D43" s="67" t="s">
        <v>56</v>
      </c>
      <c r="E43" s="67" t="s">
        <v>57</v>
      </c>
      <c r="F43" s="67" t="s">
        <v>46</v>
      </c>
      <c r="G43" s="67" t="s">
        <v>47</v>
      </c>
      <c r="H43" s="67" t="s">
        <v>48</v>
      </c>
      <c r="I43" s="199"/>
      <c r="J43" s="200"/>
    </row>
    <row r="44" spans="1:10" x14ac:dyDescent="0.2">
      <c r="A44" s="190" t="s">
        <v>11</v>
      </c>
      <c r="B44" s="94"/>
      <c r="C44" s="22" t="s">
        <v>209</v>
      </c>
      <c r="D44" s="22" t="s">
        <v>209</v>
      </c>
      <c r="E44" s="78" t="s">
        <v>209</v>
      </c>
      <c r="F44" s="78" t="s">
        <v>209</v>
      </c>
      <c r="G44" s="78" t="s">
        <v>209</v>
      </c>
      <c r="H44" s="78" t="s">
        <v>209</v>
      </c>
      <c r="I44" s="196"/>
      <c r="J44" s="95"/>
    </row>
    <row r="45" spans="1:10" x14ac:dyDescent="0.2">
      <c r="A45" s="190" t="s">
        <v>12</v>
      </c>
      <c r="B45" s="94"/>
      <c r="C45" s="71">
        <v>146.90333737154847</v>
      </c>
      <c r="D45" s="71">
        <v>145.25475735663301</v>
      </c>
      <c r="E45" s="24">
        <v>1.6485800149154661</v>
      </c>
      <c r="F45" s="78" t="s">
        <v>209</v>
      </c>
      <c r="G45" s="24">
        <v>63.864710855154982</v>
      </c>
      <c r="H45" s="24">
        <v>83.038626516393521</v>
      </c>
      <c r="I45" s="196" t="s">
        <v>217</v>
      </c>
      <c r="J45" s="95"/>
    </row>
    <row r="46" spans="1:10" x14ac:dyDescent="0.2">
      <c r="A46" s="190" t="s">
        <v>49</v>
      </c>
      <c r="B46" s="94"/>
      <c r="C46" s="71">
        <f>4361.7+60.98</f>
        <v>4422.6799999999994</v>
      </c>
      <c r="D46" s="71">
        <f>2177.41+57.66</f>
        <v>2235.0699999999997</v>
      </c>
      <c r="E46" s="24">
        <f>2184.28+3.32</f>
        <v>2187.6000000000004</v>
      </c>
      <c r="F46" s="78" t="s">
        <v>209</v>
      </c>
      <c r="G46" s="24">
        <f>2363.65+42.97</f>
        <v>2406.62</v>
      </c>
      <c r="H46" s="24">
        <f>1998.05+18.01</f>
        <v>2016.06</v>
      </c>
      <c r="I46" s="196" t="s">
        <v>217</v>
      </c>
      <c r="J46" s="95"/>
    </row>
    <row r="47" spans="1:10" ht="13.5" thickBot="1" x14ac:dyDescent="0.25">
      <c r="A47" s="191" t="s">
        <v>50</v>
      </c>
      <c r="B47" s="99"/>
      <c r="C47" s="73">
        <v>3311.6646697298061</v>
      </c>
      <c r="D47" s="73">
        <v>54.13614223934654</v>
      </c>
      <c r="E47" s="25">
        <v>3257.5285274904595</v>
      </c>
      <c r="F47" s="79" t="s">
        <v>209</v>
      </c>
      <c r="G47" s="25">
        <v>3252.8803875588383</v>
      </c>
      <c r="H47" s="25">
        <v>58.784282170968112</v>
      </c>
      <c r="I47" s="193" t="s">
        <v>217</v>
      </c>
      <c r="J47" s="100"/>
    </row>
    <row r="48" spans="1:10" x14ac:dyDescent="0.2">
      <c r="B48" s="3"/>
      <c r="C48" s="3"/>
      <c r="D48" s="3"/>
      <c r="E48" s="3"/>
      <c r="F48" s="3"/>
      <c r="G48" s="3"/>
      <c r="H48" s="3"/>
      <c r="I48" s="3"/>
      <c r="J48" s="3"/>
    </row>
    <row r="49" spans="1:10" ht="13.5" thickBot="1" x14ac:dyDescent="0.25">
      <c r="B49" s="3"/>
      <c r="C49" s="3"/>
      <c r="D49" s="3"/>
      <c r="E49" s="3"/>
      <c r="F49" s="3"/>
      <c r="G49" s="3"/>
      <c r="H49" s="3"/>
      <c r="I49" s="3"/>
      <c r="J49" s="3"/>
    </row>
    <row r="50" spans="1:10" ht="13.5" thickBot="1" x14ac:dyDescent="0.25">
      <c r="A50" s="101" t="s">
        <v>202</v>
      </c>
      <c r="B50" s="146"/>
      <c r="C50" s="146"/>
      <c r="D50" s="146"/>
      <c r="E50" s="146"/>
      <c r="F50" s="146"/>
      <c r="G50" s="123"/>
      <c r="H50" s="54"/>
      <c r="I50" s="3"/>
      <c r="J50" s="3"/>
    </row>
    <row r="51" spans="1:10" x14ac:dyDescent="0.2">
      <c r="A51" s="124" t="s">
        <v>62</v>
      </c>
      <c r="B51" s="127"/>
      <c r="C51" s="62" t="s">
        <v>60</v>
      </c>
      <c r="D51" s="104" t="s">
        <v>61</v>
      </c>
      <c r="E51" s="194"/>
      <c r="F51" s="195" t="s">
        <v>108</v>
      </c>
      <c r="G51" s="128"/>
      <c r="H51" s="3"/>
      <c r="I51" s="3"/>
      <c r="J51" s="3"/>
    </row>
    <row r="52" spans="1:10" x14ac:dyDescent="0.2">
      <c r="A52" s="190" t="s">
        <v>58</v>
      </c>
      <c r="B52" s="94"/>
      <c r="C52" s="64" t="s">
        <v>209</v>
      </c>
      <c r="D52" s="160" t="s">
        <v>209</v>
      </c>
      <c r="E52" s="185"/>
      <c r="F52" s="168"/>
      <c r="G52" s="95"/>
      <c r="H52" s="3"/>
      <c r="I52" s="3"/>
      <c r="J52" s="3"/>
    </row>
    <row r="53" spans="1:10" ht="13.5" thickBot="1" x14ac:dyDescent="0.25">
      <c r="A53" s="191" t="s">
        <v>59</v>
      </c>
      <c r="B53" s="99"/>
      <c r="C53" s="65">
        <v>4421</v>
      </c>
      <c r="D53" s="162" t="s">
        <v>215</v>
      </c>
      <c r="E53" s="192"/>
      <c r="F53" s="193" t="s">
        <v>217</v>
      </c>
      <c r="G53" s="100"/>
      <c r="H53" s="3"/>
      <c r="I53" s="3"/>
      <c r="J53" s="3"/>
    </row>
  </sheetData>
  <mergeCells count="88">
    <mergeCell ref="A2:J2"/>
    <mergeCell ref="A3:A4"/>
    <mergeCell ref="B3:B4"/>
    <mergeCell ref="C3:E4"/>
    <mergeCell ref="F3:G3"/>
    <mergeCell ref="H3:J4"/>
    <mergeCell ref="C5:E5"/>
    <mergeCell ref="F5:G5"/>
    <mergeCell ref="H5:J5"/>
    <mergeCell ref="C6:E6"/>
    <mergeCell ref="F6:G6"/>
    <mergeCell ref="H6:J6"/>
    <mergeCell ref="C7:E7"/>
    <mergeCell ref="F7:G7"/>
    <mergeCell ref="H7:J7"/>
    <mergeCell ref="C8:E8"/>
    <mergeCell ref="F8:G8"/>
    <mergeCell ref="H8:J8"/>
    <mergeCell ref="C12:E12"/>
    <mergeCell ref="H12:J12"/>
    <mergeCell ref="C13:E13"/>
    <mergeCell ref="H13:J13"/>
    <mergeCell ref="C9:E9"/>
    <mergeCell ref="F9:G9"/>
    <mergeCell ref="H9:J9"/>
    <mergeCell ref="C10:E10"/>
    <mergeCell ref="H10:J10"/>
    <mergeCell ref="C11:E11"/>
    <mergeCell ref="H11:J11"/>
    <mergeCell ref="A22:B22"/>
    <mergeCell ref="I22:J22"/>
    <mergeCell ref="A16:J16"/>
    <mergeCell ref="A17:J17"/>
    <mergeCell ref="A18:B18"/>
    <mergeCell ref="D18:E18"/>
    <mergeCell ref="F18:H18"/>
    <mergeCell ref="I18:J19"/>
    <mergeCell ref="A19:B19"/>
    <mergeCell ref="A20:B20"/>
    <mergeCell ref="I20:J20"/>
    <mergeCell ref="A21:B21"/>
    <mergeCell ref="I21:J21"/>
    <mergeCell ref="A23:B23"/>
    <mergeCell ref="I23:J23"/>
    <mergeCell ref="A26:I26"/>
    <mergeCell ref="A27:B28"/>
    <mergeCell ref="C27:F27"/>
    <mergeCell ref="G27:I28"/>
    <mergeCell ref="A29:B29"/>
    <mergeCell ref="G29:I29"/>
    <mergeCell ref="A32:J32"/>
    <mergeCell ref="A33:B33"/>
    <mergeCell ref="C33:E33"/>
    <mergeCell ref="F33:H33"/>
    <mergeCell ref="I33:J34"/>
    <mergeCell ref="A34:B34"/>
    <mergeCell ref="A35:B35"/>
    <mergeCell ref="I35:J35"/>
    <mergeCell ref="A36:B36"/>
    <mergeCell ref="I36:J36"/>
    <mergeCell ref="A37:B37"/>
    <mergeCell ref="I37:J37"/>
    <mergeCell ref="A38:B38"/>
    <mergeCell ref="I38:J38"/>
    <mergeCell ref="A41:J41"/>
    <mergeCell ref="A42:B42"/>
    <mergeCell ref="D42:E42"/>
    <mergeCell ref="F42:H42"/>
    <mergeCell ref="I42:J43"/>
    <mergeCell ref="A43:B43"/>
    <mergeCell ref="A44:B44"/>
    <mergeCell ref="I44:J44"/>
    <mergeCell ref="A45:B45"/>
    <mergeCell ref="I45:J45"/>
    <mergeCell ref="A46:B46"/>
    <mergeCell ref="I46:J46"/>
    <mergeCell ref="A47:B47"/>
    <mergeCell ref="I47:J47"/>
    <mergeCell ref="A50:G50"/>
    <mergeCell ref="A51:B51"/>
    <mergeCell ref="D51:E51"/>
    <mergeCell ref="F51:G51"/>
    <mergeCell ref="A52:B52"/>
    <mergeCell ref="D52:E52"/>
    <mergeCell ref="F52:G52"/>
    <mergeCell ref="A53:B53"/>
    <mergeCell ref="D53:E53"/>
    <mergeCell ref="F53:G53"/>
  </mergeCells>
  <pageMargins left="0.7" right="0.7" top="0.75" bottom="0.75" header="0.3" footer="0.3"/>
  <pageSetup paperSize="9" scale="61" orientation="portrait" r:id="rId1"/>
  <headerFooter>
    <oddHeader>&amp;C&amp;"Arial,Bold"&amp;12 2017 Electricity Licence Reporting Datasheets - NQ&amp;R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this first</vt:lpstr>
      <vt:lpstr>Network Reliability</vt:lpstr>
      <vt:lpstr>Complaints </vt:lpstr>
      <vt:lpstr>Compensation Payments</vt:lpstr>
      <vt:lpstr>Network &amp; Asset Info</vt:lpstr>
      <vt:lpstr>'Read this first'!Print_Area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Elena Silva</cp:lastModifiedBy>
  <cp:lastPrinted>2015-05-05T01:58:03Z</cp:lastPrinted>
  <dcterms:created xsi:type="dcterms:W3CDTF">2007-04-23T01:19:35Z</dcterms:created>
  <dcterms:modified xsi:type="dcterms:W3CDTF">2017-10-03T00:52:26Z</dcterms:modified>
</cp:coreProperties>
</file>